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5\OCTUBRE 2025\"/>
    </mc:Choice>
  </mc:AlternateContent>
  <bookViews>
    <workbookView xWindow="-120" yWindow="-120" windowWidth="24240" windowHeight="13020" tabRatio="601"/>
  </bookViews>
  <sheets>
    <sheet name="OCTU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M5" i="1" l="1"/>
  <c r="M48" i="1"/>
  <c r="M22" i="1"/>
  <c r="M12" i="1"/>
  <c r="M6" i="1"/>
  <c r="L12" i="1" l="1"/>
  <c r="L48" i="1" l="1"/>
  <c r="L22" i="1"/>
  <c r="L6" i="1"/>
  <c r="L5" i="1" s="1"/>
  <c r="L71" i="1" s="1"/>
  <c r="L84" i="1" s="1"/>
  <c r="K48" i="1" l="1"/>
  <c r="K22" i="1"/>
  <c r="K12" i="1"/>
  <c r="K6" i="1"/>
  <c r="K5" i="1" l="1"/>
  <c r="K71" i="1" s="1"/>
  <c r="K84" i="1" s="1"/>
  <c r="J22" i="1"/>
  <c r="J48" i="1"/>
  <c r="J12" i="1"/>
  <c r="J6" i="1"/>
  <c r="J5" i="1" s="1"/>
  <c r="J71" i="1" s="1"/>
  <c r="J84" i="1" s="1"/>
  <c r="I48" i="1" l="1"/>
  <c r="I22" i="1"/>
  <c r="I12" i="1"/>
  <c r="I6" i="1"/>
  <c r="I5" i="1" l="1"/>
  <c r="I71" i="1" s="1"/>
  <c r="I84" i="1" s="1"/>
  <c r="C6" i="1"/>
  <c r="H48" i="1"/>
  <c r="H22" i="1"/>
  <c r="H12" i="1"/>
  <c r="H6" i="1"/>
  <c r="H5" i="1" l="1"/>
  <c r="H71" i="1" s="1"/>
  <c r="H84" i="1" s="1"/>
  <c r="C12" i="1"/>
  <c r="C22" i="1"/>
  <c r="G48" i="1"/>
  <c r="G22" i="1"/>
  <c r="G12" i="1"/>
  <c r="G6" i="1"/>
  <c r="G5" i="1" l="1"/>
  <c r="G71" i="1" s="1"/>
  <c r="G84" i="1" s="1"/>
  <c r="C48" i="1"/>
  <c r="C5" i="1" s="1"/>
  <c r="F6" i="1" l="1"/>
  <c r="F5" i="1" s="1"/>
  <c r="F71" i="1" s="1"/>
  <c r="F84" i="1" s="1"/>
  <c r="F48" i="1"/>
  <c r="F22" i="1"/>
  <c r="F12" i="1"/>
  <c r="E48" i="1" l="1"/>
  <c r="E22" i="1"/>
  <c r="E12" i="1"/>
  <c r="E6" i="1"/>
  <c r="E71" i="1" l="1"/>
  <c r="E84" i="1" s="1"/>
  <c r="E5" i="1"/>
  <c r="D48" i="1"/>
  <c r="D22" i="1"/>
  <c r="D12" i="1"/>
  <c r="D6" i="1"/>
  <c r="D5" i="1" s="1"/>
  <c r="D71" i="1" s="1"/>
  <c r="D84" i="1" s="1"/>
  <c r="B48" i="1"/>
  <c r="B22" i="1"/>
  <c r="B12" i="1"/>
  <c r="B6" i="1"/>
  <c r="B5" i="1" l="1"/>
  <c r="P7" i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<sst xmlns="http://schemas.openxmlformats.org/spreadsheetml/2006/main" count="102" uniqueCount="102">
  <si>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</si>
  <si>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</si>
  <si>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</si>
  <si>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</si>
  <si>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</si>
  <si>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</si>
  <si>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</si>
  <si>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</si>
  <si>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</si>
  <si>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</si>
  <si>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</si>
  <si>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</si>
  <si>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</si>
  <si>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</si>
  <si>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</si>
  <si>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</si>
  <si>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</si>
  <si>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</si>
  <si>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</si>
  <si>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</si>
  <si>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</si>
  <si>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</si>
  <si>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</si>
  <si>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</si>
  <si>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</si>
  <si>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</si>
  <si>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</si>
  <si>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</si>
  <si>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</si>
  <si>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</si>
  <si>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</si>
  <si>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</si>
  <si>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</si>
  <si>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</si>
  <si>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</si>
  <si>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</si>
  <si>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</si>
  <si>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</si>
  <si>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</si>
  <si>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</si>
  <si>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</si>
  <si>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</si>
  <si>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</si>
  <si>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</si>
  <si>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</si>
  <si>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</si>
  <si>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</si>
  <si>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</si>
  <si>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</si>
  <si>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</si>
  <si>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</si>
  <si>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</si>
  <si>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</si>
  <si>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</si>
  <si>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</si>
  <si>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</si>
  <si>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</si>
  <si>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</si>
  <si>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</si>
  <si>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</si>
  <si>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</si>
  <si>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</si>
  <si>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</si>
  <si>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</si>
  <si>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</si>
  <si>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</si>
  <si>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</si>
  <si>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</si>
  <si>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</si>
  <si>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</si>
  <si>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</si>
  <si>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</si>
  <si>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</si>
  <si>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</si>
  <si>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</si>
  <si>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</si>
  <si>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</si>
  <si>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</si>
  <si>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</si>
  <si>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</si>
  <si>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</si>
  <si>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</si>
  <si>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</si>
  <si>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</si>
  <si>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</si>
  <si>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</si>
  <si>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</si>
  <si>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</si>
  <si>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</si>
  <si>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</si>
  <si>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</si>
  <si>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</si>
  <si>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</si>
  <si>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</si>
  <si>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</si>
  <si>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</si>
  <si>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</si>
  <si>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</si>
  <si>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</si>
  <si>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</si>
  <si>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OCTUBRE 2025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</si>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</sst>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0" applyNumberFormat="1" applyAlignment="1">
      <alignment horizontal="left" vertical="top"/>
    </xf>
    <xf numFmtId="0" fontId="8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pane xSplit="1" topLeftCell="B1" activePane="topRight" state="frozen"/>
      <selection pane="topRight" activeCell="A7" sqref="A7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101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100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>+C6+C12+C22+C48</f>
        <v>109225475.73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>
        <f>+J6+J12+J22+J48</f>
        <v>79503873.089999989</v>
      </c>
      <c r="K5" s="40">
        <f>+K6+K12+K22+K48</f>
        <v>72156680.090000004</v>
      </c>
      <c r="L5" s="41">
        <f>+L6+L12+L22+L48</f>
        <v>86143328.469999999</v>
      </c>
      <c r="M5" s="41">
        <f>+M6+M12+M22+M48</f>
        <v>76015482.090000004</v>
      </c>
      <c r="N5" s="41"/>
      <c r="O5" s="41"/>
      <c r="P5" s="42">
        <f>+P6+P12+P22+P48</f>
        <v>743636880.12999988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64871826.400000006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>
        <f>SUM(J7:J11)</f>
        <v>48120023.459999993</v>
      </c>
      <c r="K6" s="44">
        <f>SUM(K7:K11)</f>
        <v>45166113.020000003</v>
      </c>
      <c r="L6" s="45">
        <f>SUM(L7:L11)</f>
        <v>61660645.169999994</v>
      </c>
      <c r="M6" s="45">
        <f>SUM(M7:M11)</f>
        <v>45873966.030000001</v>
      </c>
      <c r="N6" s="45"/>
      <c r="O6" s="45"/>
      <c r="P6" s="45">
        <f>SUM(D6:O6)</f>
        <v>473060574.71999991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>
        <v>38847456.920000002</v>
      </c>
      <c r="L7" s="47">
        <v>40029005.799999997</v>
      </c>
      <c r="M7" s="47">
        <v>39460213.170000002</v>
      </c>
      <c r="N7" s="47"/>
      <c r="O7" s="47"/>
      <c r="P7" s="42">
        <f>SUM(D7:O7)</f>
        <v>382835954.40000004</v>
      </c>
    </row>
    <row r="8" spans="1:20" ht="18" customHeight="1" x14ac:dyDescent="0.25">
      <c r="A8" s="8" t="s">
        <v>19</v>
      </c>
      <c r="B8" s="85">
        <v>44954904</v>
      </c>
      <c r="C8" s="85">
        <v>-4000000</v>
      </c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>
        <v>342360</v>
      </c>
      <c r="L8" s="49">
        <v>15544183.689999999</v>
      </c>
      <c r="M8" s="47">
        <v>343153.53</v>
      </c>
      <c r="N8" s="47"/>
      <c r="O8" s="47"/>
      <c r="P8" s="42">
        <f>SUM(D8:O8)</f>
        <v>32088668.770000003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>
        <v>300000</v>
      </c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>
        <v>5976296.0999999996</v>
      </c>
      <c r="L11" s="51">
        <v>6087455.6799999997</v>
      </c>
      <c r="M11" s="51">
        <v>6070599.3300000001</v>
      </c>
      <c r="N11" s="51"/>
      <c r="O11" s="51"/>
      <c r="P11" s="52">
        <f>SUM(D11:O11)</f>
        <v>58135951.549999997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-9250000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>
        <f>SUM(K13:K21)</f>
        <v>5671536.4600000009</v>
      </c>
      <c r="L12" s="53">
        <f>SUM(L13:L20)</f>
        <v>3549273.34</v>
      </c>
      <c r="M12" s="53">
        <f>SUM(M13:M21)</f>
        <v>3454575.1999999997</v>
      </c>
      <c r="N12" s="53"/>
      <c r="O12" s="53"/>
      <c r="P12" s="53">
        <f>SUM(D12:O12)</f>
        <v>53167385.310000002</v>
      </c>
    </row>
    <row r="13" spans="1:20" ht="20.25" customHeight="1" x14ac:dyDescent="0.25">
      <c r="A13" s="8" t="s">
        <v>24</v>
      </c>
      <c r="B13" s="85">
        <v>5500000</v>
      </c>
      <c r="C13" s="85">
        <v>800000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>
        <v>741932.41</v>
      </c>
      <c r="L13" s="51">
        <v>280540</v>
      </c>
      <c r="M13" s="51">
        <v>942035.41</v>
      </c>
      <c r="N13" s="51"/>
      <c r="O13" s="51"/>
      <c r="P13" s="54">
        <f>SUM(D13:O13)</f>
        <v>6855641.7299999995</v>
      </c>
    </row>
    <row r="14" spans="1:20" ht="20.25" customHeight="1" x14ac:dyDescent="0.25">
      <c r="A14" s="8" t="s">
        <v>25</v>
      </c>
      <c r="B14" s="85">
        <v>1709866</v>
      </c>
      <c r="C14" s="85">
        <v>1000000</v>
      </c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>
        <v>747323.5</v>
      </c>
      <c r="L14" s="51">
        <v>353179.9</v>
      </c>
      <c r="M14" s="51">
        <v>33276</v>
      </c>
      <c r="N14" s="51"/>
      <c r="O14" s="51"/>
      <c r="P14" s="54">
        <f t="shared" ref="P14:P76" si="3">SUM(D14:O14)</f>
        <v>1931429.9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1200000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>
        <v>51136.12</v>
      </c>
      <c r="L16" s="51">
        <v>274387.99</v>
      </c>
      <c r="M16" s="51">
        <v>349117.47</v>
      </c>
      <c r="N16" s="51"/>
      <c r="O16" s="51"/>
      <c r="P16" s="54">
        <f>SUM(D16:O16)</f>
        <v>1518092.82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4700000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>
        <v>251774.8</v>
      </c>
      <c r="N17" s="51"/>
      <c r="O17" s="51"/>
      <c r="P17" s="54">
        <f>SUM(D17:O17)</f>
        <v>4440374.13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-3850000</v>
      </c>
      <c r="D18" s="85"/>
      <c r="E18" s="85"/>
      <c r="F18" s="85"/>
      <c r="G18" s="85"/>
      <c r="H18" s="65"/>
      <c r="I18" s="65"/>
      <c r="J18" s="65"/>
      <c r="K18" s="32"/>
      <c r="L18" s="51">
        <v>84829.69</v>
      </c>
      <c r="M18" s="51"/>
      <c r="N18" s="51"/>
      <c r="O18" s="51"/>
      <c r="P18" s="54">
        <f>SUM(D18:O18)</f>
        <v>84829.69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18750000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>
        <v>3859744.43</v>
      </c>
      <c r="L19" s="69">
        <v>1257568.51</v>
      </c>
      <c r="M19" s="69">
        <v>1268608.8700000001</v>
      </c>
      <c r="N19" s="69"/>
      <c r="O19" s="69"/>
      <c r="P19" s="54">
        <f>SUM(D19:O19)</f>
        <v>30487713.980000004</v>
      </c>
    </row>
    <row r="20" spans="1:16" ht="43.5" customHeight="1" x14ac:dyDescent="0.25">
      <c r="A20" s="76" t="s">
        <v>31</v>
      </c>
      <c r="B20" s="85">
        <v>43545021</v>
      </c>
      <c r="C20" s="85">
        <v>-31300000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>
        <v>271400</v>
      </c>
      <c r="L20" s="49">
        <v>1298767.25</v>
      </c>
      <c r="M20" s="49">
        <v>471702.65</v>
      </c>
      <c r="N20" s="49"/>
      <c r="O20" s="49"/>
      <c r="P20" s="54">
        <f>SUM(D20:O20)</f>
        <v>6790489.0600000005</v>
      </c>
    </row>
    <row r="21" spans="1:16" s="12" customFormat="1" ht="22.5" customHeight="1" x14ac:dyDescent="0.25">
      <c r="A21" s="11" t="s">
        <v>32</v>
      </c>
      <c r="B21" s="85">
        <v>4000000</v>
      </c>
      <c r="C21" s="85">
        <v>-550000</v>
      </c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>
        <v>138060</v>
      </c>
      <c r="N21" s="51"/>
      <c r="O21" s="51"/>
      <c r="P21" s="54">
        <f t="shared" si="3"/>
        <v>1058814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44503649.329999998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 t="shared" ref="H22:M22" si="5">SUM(H23:H31)</f>
        <v>16609880.92</v>
      </c>
      <c r="I22" s="30">
        <f t="shared" si="5"/>
        <v>21237600.060000002</v>
      </c>
      <c r="J22" s="34">
        <f t="shared" si="5"/>
        <v>17786252.129999999</v>
      </c>
      <c r="K22" s="34">
        <f t="shared" si="5"/>
        <v>19696693.300000001</v>
      </c>
      <c r="L22" s="53">
        <f t="shared" si="5"/>
        <v>18972640.060000002</v>
      </c>
      <c r="M22" s="53">
        <f t="shared" si="5"/>
        <v>20806036.780000001</v>
      </c>
      <c r="N22" s="53"/>
      <c r="O22" s="53"/>
      <c r="P22" s="53">
        <f>SUM(D22:O22)</f>
        <v>167047009.73999998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18681082.52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>
        <v>3939315.2</v>
      </c>
      <c r="L23" s="51">
        <v>4287140.32</v>
      </c>
      <c r="M23" s="51">
        <v>4630238.24</v>
      </c>
      <c r="N23" s="51"/>
      <c r="O23" s="51"/>
      <c r="P23" s="55">
        <f>SUM(D23:O23)</f>
        <v>39264440.089999996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>
        <v>15595.94</v>
      </c>
      <c r="L24" s="51"/>
      <c r="M24" s="51">
        <v>186204</v>
      </c>
      <c r="N24" s="51"/>
      <c r="O24" s="51"/>
      <c r="P24" s="55">
        <f t="shared" si="3"/>
        <v>1735398.7399999998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2410000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>
        <v>788977.5</v>
      </c>
      <c r="L25" s="51">
        <v>718746.85</v>
      </c>
      <c r="M25" s="51">
        <v>377423</v>
      </c>
      <c r="N25" s="51"/>
      <c r="O25" s="51"/>
      <c r="P25" s="55">
        <f t="shared" si="3"/>
        <v>4465996.45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19151519.27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>
        <v>6171785.8399999999</v>
      </c>
      <c r="L26" s="51">
        <v>6578697.4299999997</v>
      </c>
      <c r="M26" s="51">
        <v>6029934.6200000001</v>
      </c>
      <c r="N26" s="51"/>
      <c r="O26" s="51"/>
      <c r="P26" s="55">
        <f t="shared" si="3"/>
        <v>49926042.68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-400000</v>
      </c>
      <c r="D27" s="86"/>
      <c r="E27" s="86"/>
      <c r="F27" s="86"/>
      <c r="G27" s="86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3"/>
        <v>992.38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250000</v>
      </c>
      <c r="D28" s="86"/>
      <c r="E28" s="86">
        <v>1699.2</v>
      </c>
      <c r="F28" s="86">
        <v>12728.07</v>
      </c>
      <c r="G28" s="86">
        <v>207358.45</v>
      </c>
      <c r="H28" s="29">
        <v>6991.5</v>
      </c>
      <c r="I28" s="29"/>
      <c r="J28" s="50">
        <v>125118.94</v>
      </c>
      <c r="K28" s="32">
        <v>166428.16</v>
      </c>
      <c r="L28" s="51"/>
      <c r="M28" s="51"/>
      <c r="N28" s="51"/>
      <c r="O28" s="51"/>
      <c r="P28" s="55">
        <f t="shared" si="3"/>
        <v>520324.32000000007</v>
      </c>
    </row>
    <row r="29" spans="1:16" s="12" customFormat="1" ht="31.5" x14ac:dyDescent="0.25">
      <c r="A29" s="77" t="s">
        <v>40</v>
      </c>
      <c r="B29" s="86">
        <v>36261416</v>
      </c>
      <c r="C29" s="86">
        <v>-750000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>
        <v>2005848.38</v>
      </c>
      <c r="L29" s="51">
        <v>2546747.81</v>
      </c>
      <c r="M29" s="51">
        <v>2494320.69</v>
      </c>
      <c r="N29" s="51"/>
      <c r="O29" s="51"/>
      <c r="P29" s="55">
        <f t="shared" si="3"/>
        <v>19337174.75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5521047.54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>
        <v>6608742.2800000003</v>
      </c>
      <c r="L31" s="49">
        <v>4841307.6500000004</v>
      </c>
      <c r="M31" s="49">
        <v>7087916.2300000004</v>
      </c>
      <c r="N31" s="49"/>
      <c r="O31" s="49"/>
      <c r="P31" s="54">
        <f t="shared" si="3"/>
        <v>51796640.329999998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6">SUM(B49:B57)</f>
        <v>50380126</v>
      </c>
      <c r="C48" s="84">
        <f t="shared" si="6"/>
        <v>9100000</v>
      </c>
      <c r="D48" s="84">
        <f t="shared" si="6"/>
        <v>937799.1</v>
      </c>
      <c r="E48" s="84">
        <f t="shared" si="6"/>
        <v>6096670.21</v>
      </c>
      <c r="F48" s="84">
        <f t="shared" si="6"/>
        <v>4283781.21</v>
      </c>
      <c r="G48" s="84">
        <f t="shared" si="6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>
        <f>SUM(K49:K57)</f>
        <v>1622337.3099999998</v>
      </c>
      <c r="L48" s="53">
        <f>SUM(L51:L56)</f>
        <v>1960769.9</v>
      </c>
      <c r="M48" s="53">
        <f>SUM(M49:M57)</f>
        <v>5880904.0799999991</v>
      </c>
      <c r="N48" s="53"/>
      <c r="O48" s="53"/>
      <c r="P48" s="53">
        <f t="shared" ref="P48:P55" si="7">SUM(D48:O48)</f>
        <v>50361910.359999999</v>
      </c>
    </row>
    <row r="49" spans="1:16" ht="15.75" x14ac:dyDescent="0.25">
      <c r="A49" s="8" t="s">
        <v>60</v>
      </c>
      <c r="B49" s="85">
        <v>6273647</v>
      </c>
      <c r="C49" s="85">
        <v>-350000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>
        <v>534371.73</v>
      </c>
      <c r="L49" s="47"/>
      <c r="M49" s="47">
        <v>13570</v>
      </c>
      <c r="N49" s="47"/>
      <c r="O49" s="47"/>
      <c r="P49" s="54">
        <f t="shared" si="7"/>
        <v>4728156.09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7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-14600000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>
        <v>929238.67</v>
      </c>
      <c r="L51" s="49">
        <v>1358969.9</v>
      </c>
      <c r="M51" s="49">
        <v>5596348.5199999996</v>
      </c>
      <c r="N51" s="49"/>
      <c r="O51" s="49"/>
      <c r="P51" s="54">
        <f t="shared" si="7"/>
        <v>16670720.91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7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20750000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>
        <v>158726.91</v>
      </c>
      <c r="L53" s="51"/>
      <c r="M53" s="51"/>
      <c r="N53" s="51"/>
      <c r="O53" s="51"/>
      <c r="P53" s="55">
        <f t="shared" si="7"/>
        <v>24285994.260000002</v>
      </c>
    </row>
    <row r="54" spans="1:16" ht="15.75" customHeight="1" x14ac:dyDescent="0.25">
      <c r="A54" s="8" t="s">
        <v>65</v>
      </c>
      <c r="B54" s="85">
        <v>1208882</v>
      </c>
      <c r="C54" s="85">
        <v>100000</v>
      </c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>
        <v>6985.6</v>
      </c>
      <c r="N54" s="47"/>
      <c r="O54" s="47"/>
      <c r="P54" s="54">
        <f t="shared" si="7"/>
        <v>542715.45000000007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7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>
        <v>601800</v>
      </c>
      <c r="M56" s="47">
        <v>263999.96000000002</v>
      </c>
      <c r="N56" s="59"/>
      <c r="O56" s="47"/>
      <c r="P56" s="54">
        <f t="shared" si="3"/>
        <v>2472199.96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 t="shared" ref="F71:K71" si="8">+F5</f>
        <v>65618578.399999999</v>
      </c>
      <c r="G71" s="84">
        <f t="shared" si="8"/>
        <v>102725490.90000001</v>
      </c>
      <c r="H71" s="30">
        <f t="shared" si="8"/>
        <v>69579824.920000002</v>
      </c>
      <c r="I71" s="34">
        <f t="shared" si="8"/>
        <v>71687731.100000009</v>
      </c>
      <c r="J71" s="34">
        <f t="shared" si="8"/>
        <v>79503873.089999989</v>
      </c>
      <c r="K71" s="34">
        <f t="shared" si="8"/>
        <v>72156680.090000004</v>
      </c>
      <c r="L71" s="45">
        <f>+L5</f>
        <v>86143328.469999999</v>
      </c>
      <c r="M71" s="53"/>
      <c r="N71" s="53"/>
      <c r="O71" s="53"/>
      <c r="P71" s="53">
        <f>SUM(D71:O71)</f>
        <v>667621398.04000008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9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9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9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9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9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9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10">+D71</f>
        <v>53479534.290000007</v>
      </c>
      <c r="E84" s="90">
        <f t="shared" si="10"/>
        <v>66726356.779999994</v>
      </c>
      <c r="F84" s="90">
        <f t="shared" si="10"/>
        <v>65618578.399999999</v>
      </c>
      <c r="G84" s="90">
        <f t="shared" si="10"/>
        <v>102725490.90000001</v>
      </c>
      <c r="H84" s="90">
        <f t="shared" si="10"/>
        <v>69579824.920000002</v>
      </c>
      <c r="I84" s="64">
        <f t="shared" si="10"/>
        <v>71687731.100000009</v>
      </c>
      <c r="J84" s="64">
        <f>+J71</f>
        <v>79503873.089999989</v>
      </c>
      <c r="K84" s="64">
        <f>+K71</f>
        <v>72156680.090000004</v>
      </c>
      <c r="L84" s="38">
        <f>+L71</f>
        <v>86143328.469999999</v>
      </c>
      <c r="M84" s="38"/>
      <c r="N84" s="38"/>
      <c r="O84" s="38"/>
      <c r="P84" s="38">
        <f t="shared" si="9"/>
        <v>667621398.04000008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2025-11-11T17:50:45Z</dcterms:modified>
</cp:coreProperties>
</file>