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5\NOVIEMBRE 2025\"/>
    </mc:Choice>
  </mc:AlternateContent>
  <xr:revisionPtr revIDLastSave="0" documentId="13_ncr:1_{C566C820-A628-46CA-830B-938F26D75DEE}" xr6:coauthVersionLast="47" xr6:coauthVersionMax="47" xr10:uidLastSave="{00000000-0000-0000-0000-000000000000}"/>
  <bookViews>
    <workbookView minimized="1" xWindow="4110" yWindow="4110" windowWidth="18000" windowHeight="9270" tabRatio="601" xr2:uid="{00000000-000D-0000-FFFF-FFFF00000000}"/>
  </bookViews>
  <sheets>
    <sheet name="NOVIEMBRE" sheetId="1" r:id="rId1"/>
    <sheet name="Hoja1" sheetId="4" r:id="rId2"/>
  </sheets>
  <calcPr calcId="181029"/>
</workbook>
</file>

<file path=xl/calcChain.xml><?xml version="1.0" encoding="utf-8"?>
<calcChain xmlns="http://schemas.openxmlformats.org/spreadsheetml/2006/main">
  <c r="N84" i="1" l="1"/>
  <c r="N71" i="1"/>
  <c r="N5" i="1"/>
  <c r="M48" i="1" l="1"/>
  <c r="M22" i="1"/>
  <c r="M12" i="1"/>
  <c r="M6" i="1"/>
  <c r="M5" i="1" s="1"/>
  <c r="M71" i="1" s="1"/>
  <c r="M84" i="1" s="1"/>
  <c r="L12" i="1" l="1"/>
  <c r="L48" i="1" l="1"/>
  <c r="L22" i="1"/>
  <c r="L6" i="1"/>
  <c r="L5" i="1" s="1"/>
  <c r="L71" i="1" s="1"/>
  <c r="L84" i="1" s="1"/>
  <c r="K48" i="1" l="1"/>
  <c r="K22" i="1"/>
  <c r="K12" i="1"/>
  <c r="K6" i="1"/>
  <c r="K5" i="1" l="1"/>
  <c r="K71" i="1" s="1"/>
  <c r="K84" i="1" s="1"/>
  <c r="J22" i="1"/>
  <c r="J48" i="1"/>
  <c r="J12" i="1"/>
  <c r="J6" i="1"/>
  <c r="J5" i="1" s="1"/>
  <c r="J71" i="1" s="1"/>
  <c r="J84" i="1" s="1"/>
  <c r="I48" i="1" l="1"/>
  <c r="I22" i="1"/>
  <c r="I12" i="1"/>
  <c r="I6" i="1"/>
  <c r="I5" i="1" l="1"/>
  <c r="I71" i="1" s="1"/>
  <c r="I84" i="1" s="1"/>
  <c r="C6" i="1"/>
  <c r="H48" i="1"/>
  <c r="H22" i="1"/>
  <c r="H12" i="1"/>
  <c r="H6" i="1"/>
  <c r="H5" i="1" l="1"/>
  <c r="H71" i="1" s="1"/>
  <c r="H84" i="1" s="1"/>
  <c r="C12" i="1"/>
  <c r="C22" i="1"/>
  <c r="G48" i="1"/>
  <c r="G22" i="1"/>
  <c r="G12" i="1"/>
  <c r="G6" i="1"/>
  <c r="G5" i="1" l="1"/>
  <c r="G71" i="1" s="1"/>
  <c r="G84" i="1" s="1"/>
  <c r="C48" i="1"/>
  <c r="C5" i="1" s="1"/>
  <c r="F6" i="1" l="1"/>
  <c r="F48" i="1"/>
  <c r="F22" i="1"/>
  <c r="F12" i="1"/>
  <c r="F5" i="1" l="1"/>
  <c r="F71" i="1" s="1"/>
  <c r="F84" i="1" s="1"/>
  <c r="E48" i="1"/>
  <c r="E22" i="1"/>
  <c r="E12" i="1"/>
  <c r="E6" i="1"/>
  <c r="E71" i="1" l="1"/>
  <c r="E84" i="1" s="1"/>
  <c r="E5" i="1"/>
  <c r="D48" i="1"/>
  <c r="D22" i="1"/>
  <c r="D12" i="1"/>
  <c r="D6" i="1"/>
  <c r="D5" i="1" s="1"/>
  <c r="D71" i="1" s="1"/>
  <c r="D84" i="1" s="1"/>
  <c r="B48" i="1"/>
  <c r="B22" i="1"/>
  <c r="B12" i="1"/>
  <c r="B6" i="1"/>
  <c r="B5" i="1" l="1"/>
  <c r="P7" i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<sst xmlns="http://schemas.openxmlformats.org/spreadsheetml/2006/main" count="102" uniqueCount="102">
  <si>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</si>
  <si>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</si>
  <si>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</si>
  <si>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</si>
  <si>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</si>
  <si>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</si>
  <si>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</si>
  <si>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</si>
  <si>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</si>
  <si>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</si>
  <si>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</si>
  <si>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</si>
  <si>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</si>
  <si>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</si>
  <si>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</si>
  <si>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</si>
  <si>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</si>
  <si>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</si>
  <si>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</si>
  <si>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</si>
  <si>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</si>
  <si>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</si>
  <si>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</si>
  <si>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</si>
  <si>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</si>
  <si>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</si>
  <si>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</si>
  <si>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</si>
  <si>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</si>
  <si>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</si>
  <si>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</si>
  <si>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</si>
  <si>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</si>
  <si>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</si>
  <si>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</si>
  <si>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</si>
  <si>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</si>
  <si>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</si>
  <si>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</si>
  <si>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</si>
  <si>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</si>
  <si>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</si>
  <si>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</si>
  <si>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</si>
  <si>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</si>
  <si>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</si>
  <si>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</si>
  <si>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</si>
  <si>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</si>
  <si>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</si>
  <si>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</si>
  <si>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</si>
  <si>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</si>
  <si>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</si>
  <si>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</si>
  <si>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</si>
  <si>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</si>
  <si>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</si>
  <si>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</si>
  <si>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</si>
  <si>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</si>
  <si>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</si>
  <si>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</si>
  <si>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</si>
  <si>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</si>
  <si>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</si>
  <si>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</si>
  <si>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</si>
  <si>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</si>
  <si>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</si>
  <si>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</si>
  <si>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</si>
  <si>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</si>
  <si>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</si>
  <si>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</si>
  <si>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</si>
  <si>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</si>
  <si>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</si>
  <si>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</si>
  <si>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</si>
  <si>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</si>
  <si>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</si>
  <si>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</si>
  <si>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</si>
  <si>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</si>
  <si>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</si>
  <si>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</si>
  <si>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</si>
  <si>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</si>
  <si>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</si>
  <si>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</si>
  <si>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</si>
  <si>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</si>
  <si>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</si>
  <si>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</si>
  <si>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</si>
  <si>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</si>
  <si>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</si>
  <si>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</si>
  <si>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</si>
  <si>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NOVIEMBRE 2025</t>
  </si>
  <si>
    <t xml:space="preserve">RELACION DE INGRESOS Y GASTOS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</si>
</sst>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0" fillId="0" borderId="0" xfId="0" applyNumberFormat="1" applyAlignment="1">
      <alignment horizontal="left" vertical="top"/>
    </xf>
    <xf numFmtId="0" fontId="8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20650200" y="9525"/>
          <a:ext cx="1209675" cy="1066800"/>
          <a:chOff x="0" y="0"/>
          <a:chExt cx="695325" cy="47117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"/>
  <sheetViews>
    <sheetView showGridLines="0" tabSelected="1" workbookViewId="0">
      <selection sqref="A1:XFD1048576"/>
    </sheetView>
  </sheetViews>
  <sheetFormatPr baseColWidth="10" defaultColWidth="8" defaultRowHeight="15" x14ac:dyDescent="0.25"/>
  <cols>
    <col min="1" max="1" width="55.285156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101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100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>+C6+C12+C22+C48</f>
        <v>109225475.92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>
        <f t="shared" ref="I5:N5" si="1">+I6+I12+I22+I48</f>
        <v>71687731.100000009</v>
      </c>
      <c r="J5" s="39">
        <f t="shared" si="1"/>
        <v>79503873.089999989</v>
      </c>
      <c r="K5" s="40">
        <f t="shared" si="1"/>
        <v>72156680.090000004</v>
      </c>
      <c r="L5" s="41">
        <f t="shared" si="1"/>
        <v>86143328.469999999</v>
      </c>
      <c r="M5" s="41">
        <f t="shared" si="1"/>
        <v>76015482.090000004</v>
      </c>
      <c r="N5" s="41">
        <f t="shared" si="1"/>
        <v>103193231.30999999</v>
      </c>
      <c r="O5" s="41"/>
      <c r="P5" s="42">
        <f>+P6+P12+P22+P48</f>
        <v>846830111.43999982</v>
      </c>
    </row>
    <row r="6" spans="1:20" ht="23.25" customHeight="1" x14ac:dyDescent="0.25">
      <c r="A6" s="7" t="s">
        <v>17</v>
      </c>
      <c r="B6" s="84">
        <f t="shared" ref="B6:H6" si="2">SUM(B7:B11)</f>
        <v>571106214</v>
      </c>
      <c r="C6" s="84">
        <f t="shared" si="2"/>
        <v>54771826.590000004</v>
      </c>
      <c r="D6" s="84">
        <f t="shared" si="2"/>
        <v>43389462.230000004</v>
      </c>
      <c r="E6" s="84">
        <f t="shared" si="2"/>
        <v>42970299.819999993</v>
      </c>
      <c r="F6" s="84">
        <f t="shared" si="2"/>
        <v>42820341.399999999</v>
      </c>
      <c r="G6" s="84">
        <f t="shared" si="2"/>
        <v>56085461.579999998</v>
      </c>
      <c r="H6" s="26">
        <f t="shared" si="2"/>
        <v>43893429.630000003</v>
      </c>
      <c r="I6" s="26">
        <f>SUM(I7:I11)</f>
        <v>43080832.380000003</v>
      </c>
      <c r="J6" s="43">
        <f>SUM(J7:J11)</f>
        <v>48120023.459999993</v>
      </c>
      <c r="K6" s="44">
        <f>SUM(K7:K11)</f>
        <v>45166113.020000003</v>
      </c>
      <c r="L6" s="45">
        <f>SUM(L7:L11)</f>
        <v>61660645.169999994</v>
      </c>
      <c r="M6" s="45">
        <f>SUM(M7:M11)</f>
        <v>45873966.030000001</v>
      </c>
      <c r="N6" s="45">
        <v>83076068.760000005</v>
      </c>
      <c r="O6" s="45"/>
      <c r="P6" s="45">
        <f>SUM(D6:O6)</f>
        <v>556136643.4799999</v>
      </c>
    </row>
    <row r="7" spans="1:20" ht="21" customHeight="1" x14ac:dyDescent="0.25">
      <c r="A7" s="8" t="s">
        <v>18</v>
      </c>
      <c r="B7" s="85">
        <v>461859024</v>
      </c>
      <c r="C7" s="85">
        <v>60782235.149999999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>
        <v>37150320.43</v>
      </c>
      <c r="J7" s="46">
        <v>41719248.299999997</v>
      </c>
      <c r="K7" s="28">
        <v>38847456.920000002</v>
      </c>
      <c r="L7" s="47">
        <v>40029005.799999997</v>
      </c>
      <c r="M7" s="47">
        <v>39460213.170000002</v>
      </c>
      <c r="N7" s="47">
        <v>76713261.159999996</v>
      </c>
      <c r="O7" s="47"/>
      <c r="P7" s="42">
        <f>SUM(D7:O7)</f>
        <v>459549215.56000006</v>
      </c>
    </row>
    <row r="8" spans="1:20" ht="18" customHeight="1" x14ac:dyDescent="0.25">
      <c r="A8" s="8" t="s">
        <v>19</v>
      </c>
      <c r="B8" s="85">
        <v>44954904</v>
      </c>
      <c r="C8" s="85">
        <v>-12226989.34</v>
      </c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>
        <v>325200</v>
      </c>
      <c r="J8" s="48">
        <v>339500</v>
      </c>
      <c r="K8" s="28">
        <v>342360</v>
      </c>
      <c r="L8" s="49">
        <v>15544183.689999999</v>
      </c>
      <c r="M8" s="47">
        <v>343153.53</v>
      </c>
      <c r="N8" s="47">
        <v>291458</v>
      </c>
      <c r="O8" s="47"/>
      <c r="P8" s="42">
        <f>SUM(D8:O8)</f>
        <v>32380126.770000003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>
        <v>200000</v>
      </c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>
        <v>6016580.7800000003</v>
      </c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>
        <v>5605311.9500000002</v>
      </c>
      <c r="J11" s="50">
        <v>6061275.1600000001</v>
      </c>
      <c r="K11" s="32">
        <v>5976296.0999999996</v>
      </c>
      <c r="L11" s="51">
        <v>6087455.6799999997</v>
      </c>
      <c r="M11" s="51">
        <v>6070599.3300000001</v>
      </c>
      <c r="N11" s="51">
        <v>255900</v>
      </c>
      <c r="O11" s="51"/>
      <c r="P11" s="52">
        <f>SUM(D11:O11)</f>
        <v>58391851.549999997</v>
      </c>
    </row>
    <row r="12" spans="1:20" ht="26.25" customHeight="1" x14ac:dyDescent="0.25">
      <c r="A12" s="10" t="s">
        <v>23</v>
      </c>
      <c r="B12" s="84">
        <f t="shared" ref="B12:G12" si="3">SUM(B13:B21)</f>
        <v>83015398</v>
      </c>
      <c r="C12" s="84">
        <f t="shared" si="3"/>
        <v>-11535000</v>
      </c>
      <c r="D12" s="84">
        <f t="shared" si="3"/>
        <v>2955550.9</v>
      </c>
      <c r="E12" s="84">
        <f t="shared" si="3"/>
        <v>4567466.8899999997</v>
      </c>
      <c r="F12" s="84">
        <f t="shared" si="3"/>
        <v>3638784</v>
      </c>
      <c r="G12" s="84">
        <f t="shared" si="3"/>
        <v>7262299.3900000006</v>
      </c>
      <c r="H12" s="30">
        <f>SUM(H13:H21)</f>
        <v>7206779.6899999995</v>
      </c>
      <c r="I12" s="30">
        <f>SUM(I13:I21)</f>
        <v>4418730.33</v>
      </c>
      <c r="J12" s="34">
        <f>SUM(J13:J21)</f>
        <v>10442389.110000001</v>
      </c>
      <c r="K12" s="34">
        <f>SUM(K13:K21)</f>
        <v>5671536.4600000009</v>
      </c>
      <c r="L12" s="53">
        <f>SUM(L13:L20)</f>
        <v>3549273.34</v>
      </c>
      <c r="M12" s="53">
        <f>SUM(M13:M21)</f>
        <v>3454575.1999999997</v>
      </c>
      <c r="N12" s="53">
        <v>3084334.74</v>
      </c>
      <c r="O12" s="53"/>
      <c r="P12" s="53">
        <f>SUM(D12:O12)</f>
        <v>56251720.050000004</v>
      </c>
    </row>
    <row r="13" spans="1:20" ht="20.25" customHeight="1" x14ac:dyDescent="0.25">
      <c r="A13" s="8" t="s">
        <v>24</v>
      </c>
      <c r="B13" s="85">
        <v>5500000</v>
      </c>
      <c r="C13" s="85">
        <v>1800000</v>
      </c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>
        <v>612511.27</v>
      </c>
      <c r="J13" s="65">
        <v>399076.14</v>
      </c>
      <c r="K13" s="32">
        <v>741932.41</v>
      </c>
      <c r="L13" s="51">
        <v>280540</v>
      </c>
      <c r="M13" s="51">
        <v>942035.41</v>
      </c>
      <c r="N13" s="51">
        <v>338000</v>
      </c>
      <c r="O13" s="51"/>
      <c r="P13" s="54">
        <f>SUM(D13:O13)</f>
        <v>7193641.7299999995</v>
      </c>
    </row>
    <row r="14" spans="1:20" ht="20.25" customHeight="1" x14ac:dyDescent="0.25">
      <c r="A14" s="8" t="s">
        <v>25</v>
      </c>
      <c r="B14" s="85">
        <v>1709866</v>
      </c>
      <c r="C14" s="85">
        <v>1050000</v>
      </c>
      <c r="D14" s="85"/>
      <c r="E14" s="85">
        <v>261960</v>
      </c>
      <c r="F14" s="85"/>
      <c r="G14" s="85"/>
      <c r="H14" s="65"/>
      <c r="I14" s="65">
        <v>264084</v>
      </c>
      <c r="J14" s="65">
        <v>271606.5</v>
      </c>
      <c r="K14" s="32">
        <v>747323.5</v>
      </c>
      <c r="L14" s="51">
        <v>353179.9</v>
      </c>
      <c r="M14" s="51">
        <v>33276</v>
      </c>
      <c r="N14" s="51"/>
      <c r="O14" s="51"/>
      <c r="P14" s="54">
        <f t="shared" ref="P14:P76" si="4">SUM(D14:O14)</f>
        <v>1931429.9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4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1200000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>
        <v>199540</v>
      </c>
      <c r="J16" s="65">
        <v>231822.4</v>
      </c>
      <c r="K16" s="32">
        <v>51136.12</v>
      </c>
      <c r="L16" s="51">
        <v>274387.99</v>
      </c>
      <c r="M16" s="51">
        <v>349117.47</v>
      </c>
      <c r="N16" s="51">
        <v>97913.05</v>
      </c>
      <c r="O16" s="51"/>
      <c r="P16" s="54">
        <f>SUM(D16:O16)</f>
        <v>1616005.87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4130000</v>
      </c>
      <c r="D17" s="85"/>
      <c r="E17" s="85">
        <v>1819792</v>
      </c>
      <c r="F17" s="85"/>
      <c r="G17" s="85"/>
      <c r="H17" s="65">
        <v>2133600</v>
      </c>
      <c r="I17" s="65">
        <v>83329.48</v>
      </c>
      <c r="J17" s="65">
        <v>151877.85</v>
      </c>
      <c r="K17" s="32"/>
      <c r="L17" s="51"/>
      <c r="M17" s="51">
        <v>251774.8</v>
      </c>
      <c r="N17" s="51">
        <v>342040</v>
      </c>
      <c r="O17" s="51"/>
      <c r="P17" s="54">
        <f>SUM(D17:O17)</f>
        <v>4782414.13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-4715000</v>
      </c>
      <c r="D18" s="85"/>
      <c r="E18" s="85"/>
      <c r="F18" s="85"/>
      <c r="G18" s="85"/>
      <c r="H18" s="65"/>
      <c r="I18" s="65"/>
      <c r="J18" s="65"/>
      <c r="K18" s="32"/>
      <c r="L18" s="51">
        <v>84829.69</v>
      </c>
      <c r="M18" s="51"/>
      <c r="N18" s="51"/>
      <c r="O18" s="51"/>
      <c r="P18" s="54">
        <f>SUM(D18:O18)</f>
        <v>84829.69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18400000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>
        <v>1268262.56</v>
      </c>
      <c r="J19" s="65">
        <v>8562774.4000000004</v>
      </c>
      <c r="K19" s="33">
        <v>3859744.43</v>
      </c>
      <c r="L19" s="69">
        <v>1257568.51</v>
      </c>
      <c r="M19" s="69">
        <v>1268608.8700000001</v>
      </c>
      <c r="N19" s="69"/>
      <c r="O19" s="69"/>
      <c r="P19" s="54">
        <f>SUM(D19:O19)</f>
        <v>30487713.980000004</v>
      </c>
    </row>
    <row r="20" spans="1:16" ht="43.5" customHeight="1" x14ac:dyDescent="0.25">
      <c r="A20" s="76" t="s">
        <v>31</v>
      </c>
      <c r="B20" s="85">
        <v>43545021</v>
      </c>
      <c r="C20" s="85">
        <v>-32350000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>
        <v>1962978.02</v>
      </c>
      <c r="J20" s="65">
        <v>301311.82</v>
      </c>
      <c r="K20" s="33">
        <v>271400</v>
      </c>
      <c r="L20" s="49">
        <v>1298767.25</v>
      </c>
      <c r="M20" s="49">
        <v>471702.65</v>
      </c>
      <c r="N20" s="49"/>
      <c r="O20" s="49"/>
      <c r="P20" s="54">
        <f>SUM(D20:O20)</f>
        <v>6790489.0600000005</v>
      </c>
    </row>
    <row r="21" spans="1:16" s="12" customFormat="1" ht="22.5" customHeight="1" x14ac:dyDescent="0.25">
      <c r="A21" s="11" t="s">
        <v>32</v>
      </c>
      <c r="B21" s="85">
        <v>4000000</v>
      </c>
      <c r="C21" s="85">
        <v>-1050000</v>
      </c>
      <c r="D21" s="85"/>
      <c r="E21" s="85"/>
      <c r="F21" s="85">
        <v>71154</v>
      </c>
      <c r="G21" s="85">
        <v>25370</v>
      </c>
      <c r="H21" s="32">
        <v>272285</v>
      </c>
      <c r="I21" s="50">
        <v>28025</v>
      </c>
      <c r="J21" s="50">
        <v>523920</v>
      </c>
      <c r="K21" s="32"/>
      <c r="L21" s="51"/>
      <c r="M21" s="51">
        <v>138060</v>
      </c>
      <c r="N21" s="51"/>
      <c r="O21" s="51"/>
      <c r="P21" s="54">
        <f t="shared" si="4"/>
        <v>1058814</v>
      </c>
    </row>
    <row r="22" spans="1:16" ht="26.25" customHeight="1" x14ac:dyDescent="0.25">
      <c r="A22" s="10" t="s">
        <v>33</v>
      </c>
      <c r="B22" s="84">
        <f t="shared" ref="B22:G22" si="5">SUM(B23:B31)</f>
        <v>184880337</v>
      </c>
      <c r="C22" s="84">
        <f t="shared" si="5"/>
        <v>55988649.329999998</v>
      </c>
      <c r="D22" s="84">
        <f t="shared" si="5"/>
        <v>6196722.0599999996</v>
      </c>
      <c r="E22" s="84">
        <f t="shared" si="5"/>
        <v>13091919.859999999</v>
      </c>
      <c r="F22" s="84">
        <f t="shared" si="5"/>
        <v>14875671.790000001</v>
      </c>
      <c r="G22" s="84">
        <f t="shared" si="5"/>
        <v>17773592.780000001</v>
      </c>
      <c r="H22" s="30">
        <f t="shared" ref="H22:M22" si="6">SUM(H23:H31)</f>
        <v>16609880.92</v>
      </c>
      <c r="I22" s="30">
        <f t="shared" si="6"/>
        <v>21237600.060000002</v>
      </c>
      <c r="J22" s="34">
        <f t="shared" si="6"/>
        <v>17786252.129999999</v>
      </c>
      <c r="K22" s="34">
        <f t="shared" si="6"/>
        <v>19696693.300000001</v>
      </c>
      <c r="L22" s="53">
        <f t="shared" si="6"/>
        <v>18972640.060000002</v>
      </c>
      <c r="M22" s="53">
        <f t="shared" si="6"/>
        <v>20806036.780000001</v>
      </c>
      <c r="N22" s="53">
        <v>16774582.99</v>
      </c>
      <c r="O22" s="53"/>
      <c r="P22" s="53">
        <f>SUM(D22:O22)</f>
        <v>183821592.72999999</v>
      </c>
    </row>
    <row r="23" spans="1:16" s="12" customFormat="1" ht="32.25" customHeight="1" x14ac:dyDescent="0.25">
      <c r="A23" s="77" t="s">
        <v>34</v>
      </c>
      <c r="B23" s="86">
        <v>35086312</v>
      </c>
      <c r="C23" s="86">
        <v>23621082.52</v>
      </c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>
        <v>4702446.8600000003</v>
      </c>
      <c r="J23" s="50">
        <v>2781116.42</v>
      </c>
      <c r="K23" s="32">
        <v>3939315.2</v>
      </c>
      <c r="L23" s="51">
        <v>4287140.32</v>
      </c>
      <c r="M23" s="51">
        <v>4630238.24</v>
      </c>
      <c r="N23" s="51">
        <v>3498963.82</v>
      </c>
      <c r="O23" s="51"/>
      <c r="P23" s="55">
        <f>SUM(D23:O23)</f>
        <v>42763403.909999996</v>
      </c>
    </row>
    <row r="24" spans="1:16" s="78" customFormat="1" ht="29.25" customHeight="1" x14ac:dyDescent="0.25">
      <c r="A24" s="11" t="s">
        <v>35</v>
      </c>
      <c r="B24" s="86">
        <v>2384535</v>
      </c>
      <c r="C24" s="86">
        <v>-625000</v>
      </c>
      <c r="D24" s="86"/>
      <c r="E24" s="86">
        <v>108412.5</v>
      </c>
      <c r="F24" s="86">
        <v>503836.4</v>
      </c>
      <c r="G24" s="86"/>
      <c r="H24" s="29"/>
      <c r="I24" s="29">
        <v>176923.3</v>
      </c>
      <c r="J24" s="50">
        <v>744426.6</v>
      </c>
      <c r="K24" s="32">
        <v>15595.94</v>
      </c>
      <c r="L24" s="51"/>
      <c r="M24" s="51">
        <v>186204</v>
      </c>
      <c r="N24" s="51">
        <v>14868</v>
      </c>
      <c r="O24" s="51"/>
      <c r="P24" s="55">
        <f t="shared" si="4"/>
        <v>1750266.7399999998</v>
      </c>
    </row>
    <row r="25" spans="1:16" s="12" customFormat="1" ht="32.25" customHeight="1" x14ac:dyDescent="0.25">
      <c r="A25" s="77" t="s">
        <v>36</v>
      </c>
      <c r="B25" s="86">
        <v>3800000</v>
      </c>
      <c r="C25" s="86">
        <v>2060000</v>
      </c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>
        <v>730103.47</v>
      </c>
      <c r="J25" s="50">
        <v>80154.149999999994</v>
      </c>
      <c r="K25" s="32">
        <v>788977.5</v>
      </c>
      <c r="L25" s="51">
        <v>718746.85</v>
      </c>
      <c r="M25" s="51">
        <v>377423</v>
      </c>
      <c r="N25" s="51">
        <v>730163.35</v>
      </c>
      <c r="O25" s="51"/>
      <c r="P25" s="55">
        <f t="shared" si="4"/>
        <v>5196159.8</v>
      </c>
    </row>
    <row r="26" spans="1:16" s="12" customFormat="1" ht="22.5" customHeight="1" x14ac:dyDescent="0.25">
      <c r="A26" s="11" t="s">
        <v>37</v>
      </c>
      <c r="B26" s="86">
        <v>50000000</v>
      </c>
      <c r="C26" s="86">
        <v>23951519.27</v>
      </c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>
        <v>6971568.9000000004</v>
      </c>
      <c r="J26" s="50">
        <v>6833914.0199999996</v>
      </c>
      <c r="K26" s="32">
        <v>6171785.8399999999</v>
      </c>
      <c r="L26" s="51">
        <v>6578697.4299999997</v>
      </c>
      <c r="M26" s="51">
        <v>6029934.6200000001</v>
      </c>
      <c r="N26" s="51">
        <v>4763436.97</v>
      </c>
      <c r="O26" s="51"/>
      <c r="P26" s="55">
        <f t="shared" si="4"/>
        <v>54689479.649999999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-940000</v>
      </c>
      <c r="D27" s="86"/>
      <c r="E27" s="86"/>
      <c r="F27" s="86"/>
      <c r="G27" s="86">
        <v>992.38</v>
      </c>
      <c r="H27" s="29"/>
      <c r="I27" s="29"/>
      <c r="J27" s="50"/>
      <c r="K27" s="32"/>
      <c r="L27" s="51"/>
      <c r="M27" s="51"/>
      <c r="N27" s="51"/>
      <c r="O27" s="51"/>
      <c r="P27" s="55">
        <f t="shared" si="4"/>
        <v>992.38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200000</v>
      </c>
      <c r="D28" s="86"/>
      <c r="E28" s="86">
        <v>1699.2</v>
      </c>
      <c r="F28" s="86">
        <v>12728.07</v>
      </c>
      <c r="G28" s="86">
        <v>207358.45</v>
      </c>
      <c r="H28" s="29">
        <v>6991.5</v>
      </c>
      <c r="I28" s="29"/>
      <c r="J28" s="50">
        <v>125118.94</v>
      </c>
      <c r="K28" s="32">
        <v>166428.16</v>
      </c>
      <c r="L28" s="51"/>
      <c r="M28" s="51"/>
      <c r="N28" s="51">
        <v>814.2</v>
      </c>
      <c r="O28" s="51"/>
      <c r="P28" s="55">
        <f t="shared" si="4"/>
        <v>521138.52000000008</v>
      </c>
    </row>
    <row r="29" spans="1:16" s="12" customFormat="1" ht="31.5" x14ac:dyDescent="0.25">
      <c r="A29" s="77" t="s">
        <v>40</v>
      </c>
      <c r="B29" s="86">
        <v>36261416</v>
      </c>
      <c r="C29" s="86">
        <v>-750000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>
        <v>2166057.4700000002</v>
      </c>
      <c r="J29" s="50">
        <v>2470217.29</v>
      </c>
      <c r="K29" s="32">
        <v>2005848.38</v>
      </c>
      <c r="L29" s="51">
        <v>2546747.81</v>
      </c>
      <c r="M29" s="51">
        <v>2494320.69</v>
      </c>
      <c r="N29" s="51">
        <v>2956952.93</v>
      </c>
      <c r="O29" s="51"/>
      <c r="P29" s="55">
        <f t="shared" si="4"/>
        <v>22294127.68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4"/>
        <v>0</v>
      </c>
    </row>
    <row r="31" spans="1:16" ht="36.75" customHeight="1" x14ac:dyDescent="0.25">
      <c r="A31" s="8" t="s">
        <v>42</v>
      </c>
      <c r="B31" s="85">
        <v>55924707</v>
      </c>
      <c r="C31" s="85">
        <v>8471047.5399999991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>
        <v>6490500.0599999996</v>
      </c>
      <c r="J31" s="46">
        <v>4751304.71</v>
      </c>
      <c r="K31" s="33">
        <v>6608742.2800000003</v>
      </c>
      <c r="L31" s="49">
        <v>4841307.6500000004</v>
      </c>
      <c r="M31" s="49">
        <v>7087916.2300000004</v>
      </c>
      <c r="N31" s="49">
        <v>4809383.72</v>
      </c>
      <c r="O31" s="49"/>
      <c r="P31" s="54">
        <f t="shared" si="4"/>
        <v>56606024.049999997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4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4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4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4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4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4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4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4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4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4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4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4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4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4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4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4"/>
        <v>0</v>
      </c>
    </row>
    <row r="48" spans="1:16" ht="17.25" customHeight="1" x14ac:dyDescent="0.25">
      <c r="A48" s="10" t="s">
        <v>59</v>
      </c>
      <c r="B48" s="84">
        <f t="shared" ref="B48:G48" si="7">SUM(B49:B57)</f>
        <v>50380126</v>
      </c>
      <c r="C48" s="84">
        <f t="shared" si="7"/>
        <v>10000000</v>
      </c>
      <c r="D48" s="84">
        <f t="shared" si="7"/>
        <v>937799.1</v>
      </c>
      <c r="E48" s="84">
        <f t="shared" si="7"/>
        <v>6096670.21</v>
      </c>
      <c r="F48" s="84">
        <f t="shared" si="7"/>
        <v>4283781.21</v>
      </c>
      <c r="G48" s="84">
        <f t="shared" si="7"/>
        <v>21604137.150000002</v>
      </c>
      <c r="H48" s="30">
        <f>SUM(H49:H57)</f>
        <v>1869734.68</v>
      </c>
      <c r="I48" s="30">
        <f>SUM(I49:I57)</f>
        <v>2950568.33</v>
      </c>
      <c r="J48" s="34">
        <f>SUM(J49:J57)</f>
        <v>3155208.39</v>
      </c>
      <c r="K48" s="34">
        <f>SUM(K49:K57)</f>
        <v>1622337.3099999998</v>
      </c>
      <c r="L48" s="53">
        <f>SUM(L51:L56)</f>
        <v>1960769.9</v>
      </c>
      <c r="M48" s="53">
        <f>SUM(M49:M57)</f>
        <v>5880904.0799999991</v>
      </c>
      <c r="N48" s="53">
        <v>258244.82</v>
      </c>
      <c r="O48" s="53"/>
      <c r="P48" s="53">
        <f t="shared" ref="P48:P55" si="8">SUM(D48:O48)</f>
        <v>50620155.18</v>
      </c>
    </row>
    <row r="49" spans="1:16" ht="15.75" x14ac:dyDescent="0.25">
      <c r="A49" s="8" t="s">
        <v>60</v>
      </c>
      <c r="B49" s="85">
        <v>6273647</v>
      </c>
      <c r="C49" s="85">
        <v>-850000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>
        <v>853660.07</v>
      </c>
      <c r="J49" s="66">
        <v>293227.92</v>
      </c>
      <c r="K49" s="28">
        <v>534371.73</v>
      </c>
      <c r="L49" s="47"/>
      <c r="M49" s="47">
        <v>13570</v>
      </c>
      <c r="N49" s="47">
        <v>120832</v>
      </c>
      <c r="O49" s="47"/>
      <c r="P49" s="54">
        <f t="shared" si="8"/>
        <v>4848988.09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>
        <v>157581.21</v>
      </c>
      <c r="J50" s="66">
        <v>144491</v>
      </c>
      <c r="K50" s="32"/>
      <c r="L50" s="51"/>
      <c r="M50" s="51"/>
      <c r="N50" s="51"/>
      <c r="O50" s="51"/>
      <c r="P50" s="54">
        <f t="shared" si="8"/>
        <v>883913.69</v>
      </c>
    </row>
    <row r="51" spans="1:16" ht="33" customHeight="1" x14ac:dyDescent="0.25">
      <c r="A51" s="9" t="s">
        <v>62</v>
      </c>
      <c r="B51" s="85">
        <v>32480775</v>
      </c>
      <c r="C51" s="85">
        <v>-10850000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>
        <v>272771.15999999997</v>
      </c>
      <c r="J51" s="75">
        <v>2265554.58</v>
      </c>
      <c r="K51" s="33">
        <v>929238.67</v>
      </c>
      <c r="L51" s="49">
        <v>1358969.9</v>
      </c>
      <c r="M51" s="49">
        <v>5596348.5199999996</v>
      </c>
      <c r="N51" s="49">
        <v>5263.27</v>
      </c>
      <c r="O51" s="49"/>
      <c r="P51" s="54">
        <f t="shared" si="8"/>
        <v>16675984.18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8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19250000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>
        <v>30776.76</v>
      </c>
      <c r="J53" s="66">
        <v>365935.7</v>
      </c>
      <c r="K53" s="32">
        <v>158726.91</v>
      </c>
      <c r="L53" s="51"/>
      <c r="M53" s="51"/>
      <c r="N53" s="51">
        <v>54560.25</v>
      </c>
      <c r="O53" s="51"/>
      <c r="P53" s="55">
        <f t="shared" si="8"/>
        <v>24340554.510000002</v>
      </c>
    </row>
    <row r="54" spans="1:16" ht="15.75" customHeight="1" x14ac:dyDescent="0.25">
      <c r="A54" s="8" t="s">
        <v>65</v>
      </c>
      <c r="B54" s="85">
        <v>1208882</v>
      </c>
      <c r="C54" s="85">
        <v>-250000</v>
      </c>
      <c r="D54" s="85"/>
      <c r="E54" s="85"/>
      <c r="F54" s="85"/>
      <c r="G54" s="85">
        <v>239391.53</v>
      </c>
      <c r="H54" s="66"/>
      <c r="I54" s="66">
        <v>210339.13</v>
      </c>
      <c r="J54" s="66">
        <v>85999.19</v>
      </c>
      <c r="K54" s="28"/>
      <c r="L54" s="47"/>
      <c r="M54" s="47">
        <v>6985.6</v>
      </c>
      <c r="N54" s="47">
        <v>77589.3</v>
      </c>
      <c r="O54" s="47"/>
      <c r="P54" s="54">
        <f t="shared" si="8"/>
        <v>620304.75000000012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8"/>
        <v>0</v>
      </c>
    </row>
    <row r="56" spans="1:16" ht="15.75" x14ac:dyDescent="0.25">
      <c r="A56" s="8" t="s">
        <v>67</v>
      </c>
      <c r="B56" s="85">
        <v>1200000</v>
      </c>
      <c r="C56" s="85">
        <v>1600000</v>
      </c>
      <c r="D56" s="85"/>
      <c r="E56" s="85">
        <v>450000</v>
      </c>
      <c r="F56" s="85"/>
      <c r="G56" s="85"/>
      <c r="H56" s="66"/>
      <c r="I56" s="66">
        <v>1156400</v>
      </c>
      <c r="J56" s="66"/>
      <c r="K56" s="33"/>
      <c r="L56" s="47">
        <v>601800</v>
      </c>
      <c r="M56" s="47">
        <v>263999.96000000002</v>
      </c>
      <c r="N56" s="59"/>
      <c r="O56" s="47"/>
      <c r="P56" s="54">
        <f t="shared" si="4"/>
        <v>2472199.96</v>
      </c>
    </row>
    <row r="57" spans="1:16" ht="31.5" x14ac:dyDescent="0.25">
      <c r="A57" s="9" t="s">
        <v>68</v>
      </c>
      <c r="B57" s="85">
        <v>525800</v>
      </c>
      <c r="C57" s="85">
        <v>600000</v>
      </c>
      <c r="D57" s="85"/>
      <c r="E57" s="85">
        <v>305620</v>
      </c>
      <c r="F57" s="85"/>
      <c r="G57" s="85">
        <v>203550</v>
      </c>
      <c r="H57" s="66"/>
      <c r="I57" s="66">
        <v>269040</v>
      </c>
      <c r="J57" s="66"/>
      <c r="K57" s="32"/>
      <c r="L57" s="51"/>
      <c r="M57" s="51"/>
      <c r="N57" s="54"/>
      <c r="O57" s="51"/>
      <c r="P57" s="54">
        <f t="shared" si="4"/>
        <v>778210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4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4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4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4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4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4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4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4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4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4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4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4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4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 t="shared" ref="F71:K71" si="9">+F5</f>
        <v>65618578.399999999</v>
      </c>
      <c r="G71" s="84">
        <f t="shared" si="9"/>
        <v>102725490.90000001</v>
      </c>
      <c r="H71" s="30">
        <f t="shared" si="9"/>
        <v>69579824.920000002</v>
      </c>
      <c r="I71" s="34">
        <f t="shared" si="9"/>
        <v>71687731.100000009</v>
      </c>
      <c r="J71" s="34">
        <f t="shared" si="9"/>
        <v>79503873.089999989</v>
      </c>
      <c r="K71" s="34">
        <f t="shared" si="9"/>
        <v>72156680.090000004</v>
      </c>
      <c r="L71" s="45">
        <f>+L5</f>
        <v>86143328.469999999</v>
      </c>
      <c r="M71" s="53">
        <f>+M5</f>
        <v>76015482.090000004</v>
      </c>
      <c r="N71" s="53">
        <f>+N5</f>
        <v>103193231.30999999</v>
      </c>
      <c r="O71" s="53"/>
      <c r="P71" s="53">
        <f>SUM(D71:O71)</f>
        <v>846830111.44000006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4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4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4"/>
        <v>0</v>
      </c>
    </row>
    <row r="75" spans="1:16" ht="31.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4"/>
        <v>0</v>
      </c>
    </row>
    <row r="76" spans="1:16" ht="31.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4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10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10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10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10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10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10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 t="shared" ref="D84:I84" si="11">+D71</f>
        <v>53479534.290000007</v>
      </c>
      <c r="E84" s="90">
        <f t="shared" si="11"/>
        <v>66726356.779999994</v>
      </c>
      <c r="F84" s="90">
        <f t="shared" si="11"/>
        <v>65618578.399999999</v>
      </c>
      <c r="G84" s="90">
        <f t="shared" si="11"/>
        <v>102725490.90000001</v>
      </c>
      <c r="H84" s="90">
        <f t="shared" si="11"/>
        <v>69579824.920000002</v>
      </c>
      <c r="I84" s="64">
        <f t="shared" si="11"/>
        <v>71687731.100000009</v>
      </c>
      <c r="J84" s="64">
        <f>+J71</f>
        <v>79503873.089999989</v>
      </c>
      <c r="K84" s="64">
        <f>+K71</f>
        <v>72156680.090000004</v>
      </c>
      <c r="L84" s="38">
        <f>+L71</f>
        <v>86143328.469999999</v>
      </c>
      <c r="M84" s="38">
        <f>+M71</f>
        <v>76015482.090000004</v>
      </c>
      <c r="N84" s="38">
        <f>+N71</f>
        <v>103193231.30999999</v>
      </c>
      <c r="O84" s="38"/>
      <c r="P84" s="38">
        <f t="shared" si="10"/>
        <v>846830111.44000006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6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NOVIEMBRE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2025-12-10T12:58:47Z</cp:lastPrinted>
  <dcterms:created xsi:type="dcterms:W3CDTF">2022-03-01T17:35:01Z</dcterms:created>
  <dcterms:modified xsi:type="dcterms:W3CDTF">2025-12-10T13:51:44Z</dcterms:modified>
</cp:coreProperties>
</file>