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685" yWindow="2685" windowWidth="7500" windowHeight="6000"/>
  </bookViews>
  <sheets>
    <sheet name="Plantilla Presupuesto" sheetId="2" r:id="rId1"/>
    <sheet name="Plantilla Ejecución " sheetId="3" r:id="rId2"/>
    <sheet name="Hoja1" sheetId="4" r:id="rId3"/>
  </sheets>
  <definedNames>
    <definedName name="_xlnm.Print_Area" localSheetId="0">'Plantilla Presupuesto'!$A$1:$C$121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  <c r="E10" i="4" s="1"/>
  <c r="C98" i="2" l="1"/>
  <c r="C60" i="2"/>
  <c r="C50" i="2"/>
  <c r="C24" i="2"/>
  <c r="C14" i="2"/>
  <c r="C8" i="2"/>
  <c r="C87" i="2" l="1"/>
  <c r="C100" i="2" s="1"/>
  <c r="C7" i="2"/>
  <c r="B24" i="2"/>
  <c r="B98" i="2" l="1"/>
  <c r="F33" i="2" l="1"/>
  <c r="D31" i="2"/>
  <c r="D22" i="2"/>
  <c r="G10" i="2"/>
  <c r="F11" i="2"/>
  <c r="D11" i="2"/>
  <c r="B14" i="2" l="1"/>
  <c r="B60" i="2"/>
  <c r="B8" i="2"/>
  <c r="B50" i="2" l="1"/>
  <c r="B7" i="2" s="1"/>
  <c r="B87" i="2" l="1"/>
  <c r="B100" i="2" s="1"/>
  <c r="T8" i="3"/>
  <c r="U8" i="3" s="1"/>
  <c r="V8" i="3" s="1"/>
  <c r="W8" i="3" s="1"/>
  <c r="X8" i="3" s="1"/>
  <c r="Y8" i="3" s="1"/>
  <c r="AA8" i="3" s="1"/>
  <c r="Z7" i="3" l="1"/>
  <c r="AA7" i="3" s="1"/>
</calcChain>
</file>

<file path=xl/sharedStrings.xml><?xml version="1.0" encoding="utf-8"?>
<sst xmlns="http://schemas.openxmlformats.org/spreadsheetml/2006/main" count="224" uniqueCount="132">
  <si>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</si>
  <si>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</si>
  <si>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</si>
  <si>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</si>
  <si>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</si>
  <si>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</si>
  <si>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</si>
  <si>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</si>
  <si>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</si>
  <si>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</si>
  <si>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</si>
  <si>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</si>
  <si>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</si>
  <si>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</si>
  <si>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</si>
  <si>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</si>
  <si>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</si>
  <si>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</si>
  <si>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</si>
  <si>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</si>
  <si>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</si>
  <si>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</si>
  <si>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</si>
  <si>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</si>
  <si>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</si>
  <si>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</si>
  <si>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</si>
  <si>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</si>
  <si>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</si>
  <si>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</si>
  <si>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</si>
  <si>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</si>
  <si>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</si>
  <si>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</si>
  <si>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</si>
  <si>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</si>
  <si>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</si>
  <si>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</si>
  <si>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</si>
  <si>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</si>
  <si>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</si>
  <si>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</si>
  <si>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</si>
  <si>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</si>
  <si>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</si>
  <si>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</si>
  <si>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</si>
  <si>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</si>
  <si>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</si>
  <si>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</si>
  <si>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</si>
  <si>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</si>
  <si>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</si>
  <si>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</si>
  <si>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</si>
  <si>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</si>
  <si>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</si>
  <si>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</si>
  <si>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</si>
  <si>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</si>
  <si>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</si>
  <si>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</si>
  <si>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</si>
  <si>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</si>
  <si>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</si>
  <si>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</si>
  <si>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</si>
  <si>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</si>
  <si>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</si>
  <si>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</si>
  <si>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</si>
  <si>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</si>
  <si>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</si>
  <si>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</si>
  <si>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</si>
  <si>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</si>
  <si>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</si>
  <si>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</si>
  <si>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</si>
  <si>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</si>
  <si>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</si>
  <si>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</si>
  <si>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</si>
  <si>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</si>
  <si>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</si>
  <si>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</si>
  <si>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</si>
  <si>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</si>
  <si>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</si>
  <si>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</si>
  <si>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</si>
  <si>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</si>
  <si>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</si>
  <si>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</si>
  <si>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</si>
  <si>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[Nombre Institución]</t>
  </si>
  <si>
    <t>[Ministerio al que está adscrito (si aplica)]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</si>
  <si>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</si>
  <si>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</si>
  <si>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</si>
  <si>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</si>
  <si>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</si>
  <si>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</si>
  <si>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</si>
  <si>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</si>
  <si>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</si>
  <si>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</si>
  <si>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</si>
  <si>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</si>
  <si>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>Año [año]</t>
  </si>
  <si>
    <t xml:space="preserve">Total </t>
  </si>
  <si>
    <t>Preparado por:</t>
  </si>
  <si>
    <t xml:space="preserve">Supervisado por: </t>
  </si>
  <si>
    <t xml:space="preserve">Revisado por: </t>
  </si>
  <si>
    <t>Autorizado por:</t>
  </si>
  <si>
    <t>Directora General</t>
  </si>
  <si>
    <t xml:space="preserve">Ing. Eric E. García </t>
  </si>
  <si>
    <t>Lic. Jose Miguel Rodríguez</t>
  </si>
  <si>
    <t>Dra. Dhamelisse Then VanderHorst</t>
  </si>
  <si>
    <t>Subdirector Adm y Financiero</t>
  </si>
  <si>
    <t xml:space="preserve">Subdirector Interino de Planificación </t>
  </si>
  <si>
    <t>PRESUPUESTO 2021</t>
  </si>
  <si>
    <t>Encargada de Presupuesto</t>
  </si>
  <si>
    <t>Licda. Josephine King Canario</t>
  </si>
  <si>
    <t>COMPLEMENTARIA</t>
  </si>
  <si>
    <t>PRINCIPAL</t>
  </si>
  <si>
    <t>INACTIVOS</t>
  </si>
  <si>
    <t xml:space="preserve">ASIGNACIÓN </t>
  </si>
  <si>
    <t>DIFERENCIA</t>
  </si>
  <si>
    <t>TOTAL REGALÍA</t>
  </si>
  <si>
    <t>MODIFICACIÓN PRESUPUESTARIA MES DE NOVIEMBRE</t>
  </si>
  <si>
    <t>FUENTE:SIGEF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</si>
</sst>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_);_(* \(#,##0\);_(* &quot;-&quot;??_);_(@_)"/>
    <numFmt numFmtId="166" formatCode="_-* #,##0.00\ _€_-;\-* #,##0.00\ _€_-;_-* &quot;-&quot;??\ _€_-;_-@_-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 "/>
    </font>
    <font>
      <sz val="9"/>
      <color theme="1"/>
      <name val="Calibri "/>
    </font>
    <font>
      <sz val="9"/>
      <name val="Calibri 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 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4" fontId="0" fillId="0" borderId="0" xfId="0" applyNumberFormat="1"/>
    <xf numFmtId="44" fontId="8" fillId="0" borderId="0" xfId="7" applyNumberFormat="1" applyFont="1" applyFill="1" applyBorder="1" applyAlignment="1" applyProtection="1">
      <alignment vertical="top"/>
      <protection hidden="1"/>
    </xf>
    <xf numFmtId="44" fontId="1" fillId="0" borderId="0" xfId="0" applyNumberFormat="1" applyFont="1"/>
    <xf numFmtId="44" fontId="3" fillId="0" borderId="0" xfId="0" applyNumberFormat="1" applyFont="1"/>
    <xf numFmtId="44" fontId="0" fillId="0" borderId="0" xfId="0" applyNumberFormat="1" applyAlignment="1">
      <alignment horizontal="left"/>
    </xf>
    <xf numFmtId="44" fontId="7" fillId="0" borderId="0" xfId="0" applyNumberFormat="1" applyFont="1" applyFill="1" applyBorder="1" applyAlignment="1">
      <alignment vertical="center"/>
    </xf>
    <xf numFmtId="44" fontId="7" fillId="0" borderId="0" xfId="0" applyNumberFormat="1" applyFont="1" applyFill="1" applyBorder="1" applyAlignment="1">
      <alignment vertical="top"/>
    </xf>
    <xf numFmtId="44" fontId="6" fillId="0" borderId="0" xfId="0" applyNumberFormat="1" applyFont="1" applyFill="1" applyBorder="1" applyAlignment="1">
      <alignment vertical="top"/>
    </xf>
    <xf numFmtId="165" fontId="1" fillId="2" borderId="0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65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44" fontId="11" fillId="0" borderId="0" xfId="7" applyNumberFormat="1" applyFont="1" applyFill="1" applyBorder="1" applyAlignment="1" applyProtection="1">
      <alignment vertical="top"/>
      <protection hidden="1"/>
    </xf>
    <xf numFmtId="44" fontId="1" fillId="0" borderId="0" xfId="0" applyNumberFormat="1" applyFont="1" applyAlignment="1">
      <alignment vertical="center" wrapText="1"/>
    </xf>
    <xf numFmtId="44" fontId="1" fillId="3" borderId="2" xfId="0" applyNumberFormat="1" applyFont="1" applyFill="1" applyBorder="1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1" fillId="2" borderId="2" xfId="0" applyNumberFormat="1" applyFont="1" applyFill="1" applyBorder="1" applyAlignment="1">
      <alignment vertical="center" wrapText="1"/>
    </xf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4" fontId="6" fillId="0" borderId="0" xfId="0" applyNumberFormat="1" applyFont="1" applyAlignment="1">
      <alignment vertical="top"/>
    </xf>
    <xf numFmtId="44" fontId="7" fillId="0" borderId="0" xfId="0" applyNumberFormat="1" applyFont="1" applyAlignment="1">
      <alignment vertical="top"/>
    </xf>
    <xf numFmtId="0" fontId="13" fillId="0" borderId="0" xfId="0" applyFont="1" applyAlignment="1">
      <alignment horizontal="right"/>
    </xf>
    <xf numFmtId="164" fontId="0" fillId="0" borderId="0" xfId="8" applyFont="1"/>
    <xf numFmtId="164" fontId="0" fillId="0" borderId="3" xfId="8" applyFont="1" applyBorder="1"/>
    <xf numFmtId="0" fontId="14" fillId="4" borderId="0" xfId="0" applyFont="1" applyFill="1" applyAlignment="1">
      <alignment horizontal="center"/>
    </xf>
    <xf numFmtId="164" fontId="14" fillId="4" borderId="0" xfId="8" applyFont="1" applyFill="1"/>
    <xf numFmtId="164" fontId="1" fillId="0" borderId="0" xfId="8" applyFont="1"/>
    <xf numFmtId="0" fontId="15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30"/>
    </xf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9">
    <cellStyle name="Millares" xfId="1" builtinId="3"/>
    <cellStyle name="Millares 2" xfId="7"/>
    <cellStyle name="Millares 3" xfId="3"/>
    <cellStyle name="Moneda" xfId="8" builtinId="4"/>
    <cellStyle name="Normal" xfId="0" builtinId="0"/>
    <cellStyle name="Normal 2" xfId="5"/>
    <cellStyle name="Normal 2 2" xfId="6"/>
    <cellStyle name="Normal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4531934</xdr:colOff>
      <xdr:row>0</xdr:row>
      <xdr:rowOff>0</xdr:rowOff>
    </xdr:from>
    <xdr:to>
      <xdr:col>1</xdr:col>
      <xdr:colOff>682625</xdr:colOff>
      <xdr:row>2</xdr:row>
      <xdr:rowOff>33150</xdr:rowOff>
    </xdr:to>
    <xdr:pic>
      <xdr:nvPicPr>
        <xdr:cNvPr id="5" name="Imagen 18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1934" y="0"/>
          <a:ext cx="849691" cy="684025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0</xdr:row>
      <xdr:rowOff>142875</xdr:rowOff>
    </xdr:from>
    <xdr:to>
      <xdr:col>0</xdr:col>
      <xdr:colOff>2591594</xdr:colOff>
      <xdr:row>2</xdr:row>
      <xdr:rowOff>3968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xmlns="" id="{A2A871A9-6FE9-4277-9F80-5D9216DAA9F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42875"/>
          <a:ext cx="2512219" cy="5119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571500</xdr:colOff>
      <xdr:row>1</xdr:row>
      <xdr:rowOff>236220</xdr:rowOff>
    </xdr:from>
    <xdr:to>
      <xdr:col>1</xdr:col>
      <xdr:colOff>1466850</xdr:colOff>
      <xdr:row>4</xdr:row>
      <xdr:rowOff>165735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1A18328F-39B9-4259-8D03-89F6C321BBCC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270500" y="474345"/>
          <a:ext cx="895350" cy="818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60325</xdr:colOff>
      <xdr:row>0</xdr:row>
      <xdr:rowOff>15875</xdr:rowOff>
    </xdr:from>
    <xdr:to>
      <xdr:col>2</xdr:col>
      <xdr:colOff>1498600</xdr:colOff>
      <xdr:row>4</xdr:row>
      <xdr:rowOff>231775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5CCDFBB9-F8F0-4B6D-ACAB-22DD5B4BECA3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5875"/>
          <a:ext cx="1438275" cy="1343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0"/>
  <sheetViews>
    <sheetView showGridLines="0" tabSelected="1" topLeftCell="A93" zoomScaleNormal="100" workbookViewId="0">
      <selection activeCell="A101" sqref="A101"/>
    </sheetView>
  </sheetViews>
  <sheetFormatPr baseColWidth="10" defaultRowHeight="15"/>
  <cols>
    <col min="1" max="1" width="70.42578125" customWidth="1"/>
    <col min="2" max="2" width="24.5703125" customWidth="1"/>
    <col min="3" max="3" width="23.85546875" customWidth="1"/>
    <col min="4" max="4" width="16.7109375" style="23" hidden="1" customWidth="1"/>
    <col min="5" max="5" width="0" style="23" hidden="1" customWidth="1"/>
    <col min="6" max="6" width="17.85546875" style="23" hidden="1" customWidth="1"/>
    <col min="7" max="7" width="17.7109375" style="23" hidden="1" customWidth="1"/>
    <col min="8" max="8" width="4.5703125" style="23" hidden="1" customWidth="1"/>
    <col min="9" max="9" width="18.7109375" bestFit="1" customWidth="1"/>
  </cols>
  <sheetData>
    <row r="1" spans="1:9" ht="18.75">
      <c r="A1" s="61"/>
      <c r="B1" s="61"/>
      <c r="C1" s="61"/>
      <c r="E1" s="26" t="s">
        <v>39</v>
      </c>
    </row>
    <row r="2" spans="1:9" ht="32.25" customHeight="1">
      <c r="A2" s="62"/>
      <c r="B2" s="62"/>
      <c r="C2" s="62"/>
      <c r="E2" s="27" t="s">
        <v>103</v>
      </c>
    </row>
    <row r="3" spans="1:9" ht="18.75">
      <c r="A3" s="63"/>
      <c r="B3" s="63"/>
      <c r="C3" s="63"/>
      <c r="E3" s="27" t="s">
        <v>104</v>
      </c>
    </row>
    <row r="4" spans="1:9" ht="18.75">
      <c r="A4" s="65" t="s">
        <v>121</v>
      </c>
      <c r="B4" s="65"/>
      <c r="C4" s="65"/>
      <c r="E4" s="26" t="s">
        <v>94</v>
      </c>
    </row>
    <row r="5" spans="1:9" ht="18.75">
      <c r="A5" s="64" t="s">
        <v>130</v>
      </c>
      <c r="B5" s="64"/>
      <c r="C5" s="64"/>
      <c r="E5" s="27" t="s">
        <v>102</v>
      </c>
    </row>
    <row r="6" spans="1:9" ht="31.5">
      <c r="A6" s="13" t="s">
        <v>0</v>
      </c>
      <c r="B6" s="14" t="s">
        <v>37</v>
      </c>
      <c r="C6" s="14" t="s">
        <v>38</v>
      </c>
      <c r="G6" s="23">
        <v>100000</v>
      </c>
    </row>
    <row r="7" spans="1:9">
      <c r="A7" s="1" t="s">
        <v>1</v>
      </c>
      <c r="B7" s="30">
        <f>+B8+B14+B24+B34+B42+B50+B60</f>
        <v>576947591</v>
      </c>
      <c r="C7" s="52">
        <f>+C8+C14+C24+C34+C42+C50+C60</f>
        <v>122591708.22999999</v>
      </c>
      <c r="G7" s="23">
        <v>200000</v>
      </c>
    </row>
    <row r="8" spans="1:9">
      <c r="A8" s="3" t="s">
        <v>2</v>
      </c>
      <c r="B8" s="30">
        <f>+SUM(B9:B13)</f>
        <v>434721673</v>
      </c>
      <c r="C8" s="52">
        <f>+SUM(C9:C13)</f>
        <v>82006057.379999995</v>
      </c>
      <c r="D8" s="23">
        <v>283135.52</v>
      </c>
      <c r="F8" s="23">
        <v>1137580.54</v>
      </c>
      <c r="G8" s="23">
        <v>9648000</v>
      </c>
      <c r="I8" s="23"/>
    </row>
    <row r="9" spans="1:9">
      <c r="A9" s="8" t="s">
        <v>3</v>
      </c>
      <c r="B9" s="24">
        <v>381603171</v>
      </c>
      <c r="C9" s="24">
        <v>71338127.719999999</v>
      </c>
      <c r="D9" s="23">
        <v>289290.64</v>
      </c>
      <c r="F9" s="23">
        <v>1162310.56</v>
      </c>
      <c r="G9" s="23">
        <v>800000</v>
      </c>
      <c r="I9" s="23"/>
    </row>
    <row r="10" spans="1:9">
      <c r="A10" s="8" t="s">
        <v>4</v>
      </c>
      <c r="B10" s="24">
        <v>2912000</v>
      </c>
      <c r="C10" s="24">
        <v>0</v>
      </c>
      <c r="D10" s="23">
        <v>43085.84</v>
      </c>
      <c r="F10" s="23">
        <v>173110.08</v>
      </c>
      <c r="G10" s="25">
        <f>SUM(G6:G9)</f>
        <v>10748000</v>
      </c>
      <c r="I10" s="23"/>
    </row>
    <row r="11" spans="1:9">
      <c r="A11" s="8" t="s">
        <v>40</v>
      </c>
      <c r="B11" s="24">
        <v>0</v>
      </c>
      <c r="C11" s="24">
        <v>0</v>
      </c>
      <c r="D11" s="25">
        <f>SUM(D8:D10)</f>
        <v>615512</v>
      </c>
      <c r="E11" s="25"/>
      <c r="F11" s="25">
        <f>SUM(F8:F10)</f>
        <v>2473001.1800000002</v>
      </c>
      <c r="G11" s="25">
        <v>9894998.8200000003</v>
      </c>
      <c r="H11" s="25">
        <v>1620000</v>
      </c>
    </row>
    <row r="12" spans="1:9">
      <c r="A12" s="8" t="s">
        <v>5</v>
      </c>
      <c r="B12" s="29">
        <v>100000</v>
      </c>
      <c r="C12" s="53">
        <v>0</v>
      </c>
    </row>
    <row r="13" spans="1:9">
      <c r="A13" s="8" t="s">
        <v>6</v>
      </c>
      <c r="B13" s="24">
        <v>50106502</v>
      </c>
      <c r="C13" s="24">
        <v>10667929.66</v>
      </c>
      <c r="I13" s="23"/>
    </row>
    <row r="14" spans="1:9">
      <c r="A14" s="3" t="s">
        <v>7</v>
      </c>
      <c r="B14" s="30">
        <f>SUM(B15:B23)</f>
        <v>30180508</v>
      </c>
      <c r="C14" s="52">
        <f>SUM(C15:C23)</f>
        <v>-14448830.950000001</v>
      </c>
    </row>
    <row r="15" spans="1:9">
      <c r="A15" s="8" t="s">
        <v>8</v>
      </c>
      <c r="B15" s="24">
        <v>3375000</v>
      </c>
      <c r="C15" s="24">
        <v>-120000</v>
      </c>
    </row>
    <row r="16" spans="1:9">
      <c r="A16" s="8" t="s">
        <v>9</v>
      </c>
      <c r="B16" s="24">
        <v>2350000</v>
      </c>
      <c r="C16" s="24">
        <v>-1503129.27</v>
      </c>
      <c r="D16" s="23">
        <v>50000</v>
      </c>
    </row>
    <row r="17" spans="1:6">
      <c r="A17" s="8" t="s">
        <v>10</v>
      </c>
      <c r="B17" s="29">
        <v>0</v>
      </c>
      <c r="C17" s="53">
        <v>208000</v>
      </c>
      <c r="D17" s="23">
        <v>3000000</v>
      </c>
    </row>
    <row r="18" spans="1:6" ht="18" customHeight="1">
      <c r="A18" s="8" t="s">
        <v>11</v>
      </c>
      <c r="B18" s="24">
        <v>733000</v>
      </c>
      <c r="C18" s="24">
        <v>-148200</v>
      </c>
      <c r="D18" s="23">
        <v>120000</v>
      </c>
    </row>
    <row r="19" spans="1:6">
      <c r="A19" s="8" t="s">
        <v>12</v>
      </c>
      <c r="B19" s="24">
        <v>210000</v>
      </c>
      <c r="C19" s="24">
        <v>-169408</v>
      </c>
      <c r="D19" s="23">
        <v>280000</v>
      </c>
    </row>
    <row r="20" spans="1:6">
      <c r="A20" s="8" t="s">
        <v>13</v>
      </c>
      <c r="B20" s="24">
        <v>120000</v>
      </c>
      <c r="C20" s="24">
        <v>180000</v>
      </c>
      <c r="D20" s="23">
        <v>200000</v>
      </c>
    </row>
    <row r="21" spans="1:6" ht="30">
      <c r="A21" s="8" t="s">
        <v>14</v>
      </c>
      <c r="B21" s="24">
        <v>9513600</v>
      </c>
      <c r="C21" s="24">
        <v>-4538380.03</v>
      </c>
      <c r="D21" s="23">
        <v>450000</v>
      </c>
    </row>
    <row r="22" spans="1:6">
      <c r="A22" s="8" t="s">
        <v>15</v>
      </c>
      <c r="B22" s="24">
        <v>12878908</v>
      </c>
      <c r="C22" s="24">
        <v>-7457713.6500000004</v>
      </c>
      <c r="D22" s="25">
        <f>SUM(D16:D21)</f>
        <v>4100000</v>
      </c>
      <c r="F22" s="25">
        <v>1200000</v>
      </c>
    </row>
    <row r="23" spans="1:6">
      <c r="A23" s="8" t="s">
        <v>41</v>
      </c>
      <c r="B23" s="29">
        <v>1000000</v>
      </c>
      <c r="C23" s="53">
        <v>-900000</v>
      </c>
    </row>
    <row r="24" spans="1:6">
      <c r="A24" s="3" t="s">
        <v>16</v>
      </c>
      <c r="B24" s="30">
        <f>SUM(B25:B33)</f>
        <v>98350410</v>
      </c>
      <c r="C24" s="52">
        <f>SUM(C25:C33)</f>
        <v>62912171.799999997</v>
      </c>
    </row>
    <row r="25" spans="1:6">
      <c r="A25" s="8" t="s">
        <v>17</v>
      </c>
      <c r="B25" s="24">
        <v>19149510</v>
      </c>
      <c r="C25" s="53">
        <v>-592795.25</v>
      </c>
    </row>
    <row r="26" spans="1:6">
      <c r="A26" s="8" t="s">
        <v>18</v>
      </c>
      <c r="B26" s="24">
        <v>3570000</v>
      </c>
      <c r="C26" s="24">
        <v>-2193558.46</v>
      </c>
    </row>
    <row r="27" spans="1:6">
      <c r="A27" s="8" t="s">
        <v>19</v>
      </c>
      <c r="B27" s="24">
        <v>3325000</v>
      </c>
      <c r="C27" s="24">
        <v>1455929.8</v>
      </c>
    </row>
    <row r="28" spans="1:6">
      <c r="A28" s="8" t="s">
        <v>20</v>
      </c>
      <c r="B28" s="24">
        <v>27291700</v>
      </c>
      <c r="C28" s="24">
        <v>23519627.260000002</v>
      </c>
      <c r="D28" s="23">
        <v>700000</v>
      </c>
    </row>
    <row r="29" spans="1:6">
      <c r="A29" s="8" t="s">
        <v>21</v>
      </c>
      <c r="B29" s="24">
        <v>450000</v>
      </c>
      <c r="C29" s="53">
        <v>400000</v>
      </c>
      <c r="D29" s="23">
        <v>1400000</v>
      </c>
    </row>
    <row r="30" spans="1:6">
      <c r="A30" s="8" t="s">
        <v>22</v>
      </c>
      <c r="B30" s="24">
        <v>250000</v>
      </c>
      <c r="C30" s="24">
        <v>311753.07</v>
      </c>
      <c r="D30" s="23">
        <v>1500000</v>
      </c>
    </row>
    <row r="31" spans="1:6">
      <c r="A31" s="8" t="s">
        <v>23</v>
      </c>
      <c r="B31" s="24">
        <v>14725000</v>
      </c>
      <c r="C31" s="53">
        <v>6617277.5</v>
      </c>
      <c r="D31" s="25">
        <f>SUM(D28:D30)</f>
        <v>3600000</v>
      </c>
      <c r="F31" s="23">
        <v>500000</v>
      </c>
    </row>
    <row r="32" spans="1:6" ht="30">
      <c r="A32" s="8" t="s">
        <v>42</v>
      </c>
      <c r="B32" s="29"/>
      <c r="C32" s="24">
        <v>0</v>
      </c>
      <c r="F32" s="23">
        <v>25000000</v>
      </c>
    </row>
    <row r="33" spans="1:6">
      <c r="A33" s="8" t="s">
        <v>24</v>
      </c>
      <c r="B33" s="24">
        <v>29589200</v>
      </c>
      <c r="C33" s="24">
        <v>33393937.879999999</v>
      </c>
      <c r="F33" s="25">
        <f>SUM(F31:F32)</f>
        <v>25500000</v>
      </c>
    </row>
    <row r="34" spans="1:6">
      <c r="A34" s="3" t="s">
        <v>25</v>
      </c>
      <c r="B34" s="30">
        <v>0</v>
      </c>
      <c r="C34" s="52">
        <v>0</v>
      </c>
    </row>
    <row r="35" spans="1:6">
      <c r="A35" s="8" t="s">
        <v>26</v>
      </c>
      <c r="B35" s="29">
        <v>0</v>
      </c>
      <c r="C35" s="24">
        <v>0</v>
      </c>
    </row>
    <row r="36" spans="1:6">
      <c r="A36" s="8" t="s">
        <v>43</v>
      </c>
      <c r="B36" s="29">
        <v>0</v>
      </c>
      <c r="C36" s="24">
        <v>0</v>
      </c>
    </row>
    <row r="37" spans="1:6">
      <c r="A37" s="8" t="s">
        <v>44</v>
      </c>
      <c r="B37" s="29">
        <v>0</v>
      </c>
      <c r="C37" s="24">
        <v>0</v>
      </c>
    </row>
    <row r="38" spans="1:6" ht="30">
      <c r="A38" s="8" t="s">
        <v>45</v>
      </c>
      <c r="B38" s="29">
        <v>0</v>
      </c>
      <c r="C38" s="24">
        <v>0</v>
      </c>
    </row>
    <row r="39" spans="1:6" ht="30">
      <c r="A39" s="8" t="s">
        <v>46</v>
      </c>
      <c r="B39" s="29">
        <v>0</v>
      </c>
      <c r="C39" s="24">
        <v>0</v>
      </c>
    </row>
    <row r="40" spans="1:6">
      <c r="A40" s="8" t="s">
        <v>27</v>
      </c>
      <c r="B40" s="29">
        <v>0</v>
      </c>
      <c r="C40" s="53">
        <v>0</v>
      </c>
    </row>
    <row r="41" spans="1:6">
      <c r="A41" s="8" t="s">
        <v>47</v>
      </c>
      <c r="B41" s="29">
        <v>0</v>
      </c>
      <c r="C41" s="53">
        <v>0</v>
      </c>
    </row>
    <row r="42" spans="1:6">
      <c r="A42" s="3" t="s">
        <v>48</v>
      </c>
      <c r="B42" s="30">
        <v>0</v>
      </c>
      <c r="C42" s="52">
        <v>0</v>
      </c>
    </row>
    <row r="43" spans="1:6">
      <c r="A43" s="8" t="s">
        <v>49</v>
      </c>
      <c r="B43" s="29">
        <v>0</v>
      </c>
      <c r="C43" s="24">
        <v>0</v>
      </c>
    </row>
    <row r="44" spans="1:6">
      <c r="A44" s="8" t="s">
        <v>50</v>
      </c>
      <c r="B44" s="29">
        <v>0</v>
      </c>
      <c r="C44" s="24">
        <v>0</v>
      </c>
    </row>
    <row r="45" spans="1:6">
      <c r="A45" s="8" t="s">
        <v>51</v>
      </c>
      <c r="B45" s="29">
        <v>0</v>
      </c>
      <c r="C45" s="24">
        <v>0</v>
      </c>
    </row>
    <row r="46" spans="1:6" ht="30">
      <c r="A46" s="8" t="s">
        <v>52</v>
      </c>
      <c r="B46" s="29">
        <v>0</v>
      </c>
      <c r="C46" s="53">
        <v>0</v>
      </c>
    </row>
    <row r="47" spans="1:6" ht="30">
      <c r="A47" s="8" t="s">
        <v>53</v>
      </c>
      <c r="B47" s="29">
        <v>0</v>
      </c>
      <c r="C47" s="24">
        <v>0</v>
      </c>
    </row>
    <row r="48" spans="1:6">
      <c r="A48" s="8" t="s">
        <v>54</v>
      </c>
      <c r="B48" s="29">
        <v>0</v>
      </c>
      <c r="C48" s="53">
        <v>0</v>
      </c>
    </row>
    <row r="49" spans="1:9">
      <c r="A49" s="8" t="s">
        <v>55</v>
      </c>
      <c r="B49" s="29">
        <v>0</v>
      </c>
      <c r="C49" s="24">
        <v>0</v>
      </c>
    </row>
    <row r="50" spans="1:9">
      <c r="A50" s="3" t="s">
        <v>28</v>
      </c>
      <c r="B50" s="30">
        <f>SUM(B51:B59)</f>
        <v>13595000</v>
      </c>
      <c r="C50" s="35">
        <f>SUM(C51:C58)</f>
        <v>-7787690</v>
      </c>
    </row>
    <row r="51" spans="1:9">
      <c r="A51" s="8" t="s">
        <v>29</v>
      </c>
      <c r="B51" s="24">
        <v>1000000</v>
      </c>
      <c r="C51" s="53">
        <v>255000</v>
      </c>
    </row>
    <row r="52" spans="1:9">
      <c r="A52" s="8" t="s">
        <v>30</v>
      </c>
      <c r="B52" s="24">
        <v>300000</v>
      </c>
      <c r="C52" s="24">
        <v>-200000</v>
      </c>
    </row>
    <row r="53" spans="1:9">
      <c r="A53" s="8" t="s">
        <v>31</v>
      </c>
      <c r="B53" s="24">
        <v>12000000</v>
      </c>
      <c r="C53" s="24">
        <v>-7930000</v>
      </c>
    </row>
    <row r="54" spans="1:9">
      <c r="A54" s="8" t="s">
        <v>32</v>
      </c>
      <c r="B54" s="24">
        <v>0</v>
      </c>
      <c r="C54" s="24">
        <v>0</v>
      </c>
    </row>
    <row r="55" spans="1:9">
      <c r="A55" s="8" t="s">
        <v>33</v>
      </c>
      <c r="B55" s="24">
        <v>285000</v>
      </c>
      <c r="C55" s="24">
        <v>82000</v>
      </c>
    </row>
    <row r="56" spans="1:9">
      <c r="A56" s="8" t="s">
        <v>56</v>
      </c>
      <c r="B56" s="24">
        <v>0</v>
      </c>
      <c r="C56" s="24"/>
    </row>
    <row r="57" spans="1:9">
      <c r="A57" s="8" t="s">
        <v>57</v>
      </c>
      <c r="B57" s="24">
        <v>0</v>
      </c>
      <c r="C57" s="53">
        <v>0</v>
      </c>
    </row>
    <row r="58" spans="1:9">
      <c r="A58" s="8" t="s">
        <v>34</v>
      </c>
      <c r="B58" s="24">
        <v>10000</v>
      </c>
      <c r="C58" s="53">
        <v>5310</v>
      </c>
    </row>
    <row r="59" spans="1:9">
      <c r="A59" s="8" t="s">
        <v>58</v>
      </c>
      <c r="B59" s="29">
        <v>0</v>
      </c>
      <c r="C59" s="53">
        <v>0</v>
      </c>
    </row>
    <row r="60" spans="1:9">
      <c r="A60" s="3" t="s">
        <v>59</v>
      </c>
      <c r="B60" s="30">
        <f>+B62</f>
        <v>100000</v>
      </c>
      <c r="C60" s="35">
        <f>+C62</f>
        <v>-90000</v>
      </c>
      <c r="I60" s="23"/>
    </row>
    <row r="61" spans="1:9">
      <c r="A61" s="8" t="s">
        <v>60</v>
      </c>
      <c r="B61" s="24"/>
      <c r="C61" s="24">
        <v>0</v>
      </c>
    </row>
    <row r="62" spans="1:9">
      <c r="A62" s="8" t="s">
        <v>61</v>
      </c>
      <c r="B62" s="29">
        <v>100000</v>
      </c>
      <c r="C62" s="24">
        <v>-90000</v>
      </c>
    </row>
    <row r="63" spans="1:9">
      <c r="A63" s="8" t="s">
        <v>62</v>
      </c>
      <c r="B63" s="29"/>
      <c r="C63" s="53">
        <v>0</v>
      </c>
    </row>
    <row r="64" spans="1:9" ht="30">
      <c r="A64" s="8" t="s">
        <v>63</v>
      </c>
      <c r="B64" s="29">
        <v>0</v>
      </c>
      <c r="C64" s="24">
        <v>0</v>
      </c>
    </row>
    <row r="65" spans="1:3">
      <c r="A65" s="3" t="s">
        <v>64</v>
      </c>
      <c r="B65" s="30">
        <v>0</v>
      </c>
      <c r="C65" s="52">
        <v>0</v>
      </c>
    </row>
    <row r="66" spans="1:3">
      <c r="A66" s="8" t="s">
        <v>65</v>
      </c>
      <c r="B66" s="29">
        <v>0</v>
      </c>
      <c r="C66" s="24">
        <v>0</v>
      </c>
    </row>
    <row r="67" spans="1:3">
      <c r="A67" s="8" t="s">
        <v>66</v>
      </c>
      <c r="B67" s="29">
        <v>0</v>
      </c>
      <c r="C67" s="24">
        <v>0</v>
      </c>
    </row>
    <row r="68" spans="1:3">
      <c r="A68" s="3" t="s">
        <v>67</v>
      </c>
      <c r="B68" s="30">
        <v>0</v>
      </c>
      <c r="C68" s="52">
        <v>0</v>
      </c>
    </row>
    <row r="69" spans="1:3">
      <c r="A69" s="8" t="s">
        <v>68</v>
      </c>
      <c r="B69" s="29">
        <v>0</v>
      </c>
      <c r="C69" s="24">
        <v>0</v>
      </c>
    </row>
    <row r="70" spans="1:3">
      <c r="A70" s="8" t="s">
        <v>69</v>
      </c>
      <c r="B70" s="29">
        <v>0</v>
      </c>
      <c r="C70" s="24">
        <v>0</v>
      </c>
    </row>
    <row r="71" spans="1:3">
      <c r="A71" s="8" t="s">
        <v>70</v>
      </c>
      <c r="B71" s="28">
        <v>0</v>
      </c>
      <c r="C71" s="24">
        <v>0</v>
      </c>
    </row>
    <row r="72" spans="1:3" hidden="1">
      <c r="A72" s="10" t="s">
        <v>35</v>
      </c>
      <c r="B72" s="31"/>
      <c r="C72" s="33"/>
    </row>
    <row r="73" spans="1:3" hidden="1">
      <c r="A73" s="5"/>
      <c r="B73" s="32"/>
      <c r="C73" s="34"/>
    </row>
    <row r="74" spans="1:3" hidden="1">
      <c r="A74" s="1" t="s">
        <v>71</v>
      </c>
      <c r="B74" s="2"/>
      <c r="C74" s="40"/>
    </row>
    <row r="75" spans="1:3" hidden="1">
      <c r="A75" s="3" t="s">
        <v>72</v>
      </c>
      <c r="B75" s="4"/>
      <c r="C75" s="40"/>
    </row>
    <row r="76" spans="1:3" hidden="1">
      <c r="A76" s="8" t="s">
        <v>73</v>
      </c>
      <c r="B76" s="6"/>
      <c r="C76" s="40"/>
    </row>
    <row r="77" spans="1:3" hidden="1">
      <c r="A77" s="8" t="s">
        <v>74</v>
      </c>
      <c r="B77" s="6"/>
      <c r="C77" s="40"/>
    </row>
    <row r="78" spans="1:3" hidden="1">
      <c r="A78" s="3" t="s">
        <v>75</v>
      </c>
      <c r="B78" s="4"/>
      <c r="C78" s="40"/>
    </row>
    <row r="79" spans="1:3" hidden="1">
      <c r="A79" s="8" t="s">
        <v>76</v>
      </c>
      <c r="B79" s="6"/>
      <c r="C79" s="40"/>
    </row>
    <row r="80" spans="1:3" hidden="1">
      <c r="A80" s="8" t="s">
        <v>77</v>
      </c>
      <c r="B80" s="6"/>
      <c r="C80" s="40"/>
    </row>
    <row r="81" spans="1:3" hidden="1">
      <c r="A81" s="3" t="s">
        <v>78</v>
      </c>
      <c r="B81" s="4"/>
      <c r="C81" s="40"/>
    </row>
    <row r="82" spans="1:3" hidden="1">
      <c r="A82" s="8" t="s">
        <v>79</v>
      </c>
      <c r="B82" s="6"/>
      <c r="C82" s="40"/>
    </row>
    <row r="83" spans="1:3" hidden="1">
      <c r="A83" s="10" t="s">
        <v>80</v>
      </c>
      <c r="B83" s="7"/>
      <c r="C83" s="7"/>
    </row>
    <row r="84" spans="1:3" hidden="1">
      <c r="C84" s="40"/>
    </row>
    <row r="85" spans="1:3" ht="15.75" hidden="1">
      <c r="A85" s="11" t="s">
        <v>81</v>
      </c>
      <c r="B85" s="12"/>
      <c r="C85" s="12"/>
    </row>
    <row r="86" spans="1:3" hidden="1">
      <c r="A86" t="s">
        <v>107</v>
      </c>
      <c r="C86" s="40"/>
    </row>
    <row r="87" spans="1:3">
      <c r="A87" s="46" t="s">
        <v>35</v>
      </c>
      <c r="B87" s="39">
        <f>+B8+B14+B24+B50+B60</f>
        <v>576947591</v>
      </c>
      <c r="C87" s="39">
        <f>+C8+C14+C24+C50+C60</f>
        <v>122591708.22999999</v>
      </c>
    </row>
    <row r="88" spans="1:3">
      <c r="A88" s="44"/>
      <c r="B88" s="38"/>
      <c r="C88" s="23"/>
    </row>
    <row r="89" spans="1:3">
      <c r="A89" s="41" t="s">
        <v>71</v>
      </c>
      <c r="B89" s="42"/>
      <c r="C89" s="40"/>
    </row>
    <row r="90" spans="1:3">
      <c r="A90" s="43" t="s">
        <v>72</v>
      </c>
      <c r="B90" s="36">
        <v>0</v>
      </c>
      <c r="C90" s="25">
        <v>0</v>
      </c>
    </row>
    <row r="91" spans="1:3">
      <c r="A91" s="45" t="s">
        <v>73</v>
      </c>
      <c r="B91" s="38">
        <v>0</v>
      </c>
      <c r="C91" s="23">
        <v>0</v>
      </c>
    </row>
    <row r="92" spans="1:3">
      <c r="A92" s="45" t="s">
        <v>74</v>
      </c>
      <c r="B92" s="38">
        <v>0</v>
      </c>
      <c r="C92" s="23">
        <v>0</v>
      </c>
    </row>
    <row r="93" spans="1:3">
      <c r="A93" s="43" t="s">
        <v>75</v>
      </c>
      <c r="B93" s="36">
        <v>0</v>
      </c>
      <c r="C93" s="25">
        <v>0</v>
      </c>
    </row>
    <row r="94" spans="1:3">
      <c r="A94" s="45" t="s">
        <v>76</v>
      </c>
      <c r="B94" s="38">
        <v>0</v>
      </c>
      <c r="C94" s="23">
        <v>0</v>
      </c>
    </row>
    <row r="95" spans="1:3">
      <c r="A95" s="45" t="s">
        <v>77</v>
      </c>
      <c r="B95" s="38">
        <v>0</v>
      </c>
      <c r="C95" s="23">
        <v>0</v>
      </c>
    </row>
    <row r="96" spans="1:3">
      <c r="A96" s="43" t="s">
        <v>78</v>
      </c>
      <c r="B96" s="36">
        <v>0</v>
      </c>
      <c r="C96" s="25">
        <v>0</v>
      </c>
    </row>
    <row r="97" spans="1:3">
      <c r="A97" s="45" t="s">
        <v>79</v>
      </c>
      <c r="B97" s="38">
        <v>0</v>
      </c>
      <c r="C97" s="23">
        <v>0</v>
      </c>
    </row>
    <row r="98" spans="1:3">
      <c r="A98" s="46" t="s">
        <v>80</v>
      </c>
      <c r="B98" s="39">
        <f>+B90+B93+B96</f>
        <v>0</v>
      </c>
      <c r="C98" s="39">
        <f>+C90+C93+C96</f>
        <v>0</v>
      </c>
    </row>
    <row r="99" spans="1:3">
      <c r="C99" s="40"/>
    </row>
    <row r="100" spans="1:3" ht="15.75">
      <c r="A100" s="47" t="s">
        <v>81</v>
      </c>
      <c r="B100" s="37">
        <f>+B87+B98</f>
        <v>576947591</v>
      </c>
      <c r="C100" s="37">
        <f>+C87+C98</f>
        <v>122591708.22999999</v>
      </c>
    </row>
    <row r="101" spans="1:3">
      <c r="A101" s="40" t="s">
        <v>131</v>
      </c>
      <c r="B101" s="40"/>
      <c r="C101" s="40"/>
    </row>
    <row r="107" spans="1:3">
      <c r="A107" s="50" t="s">
        <v>111</v>
      </c>
      <c r="B107" s="66" t="s">
        <v>112</v>
      </c>
      <c r="C107" s="66"/>
    </row>
    <row r="108" spans="1:3">
      <c r="A108" s="51" t="s">
        <v>123</v>
      </c>
      <c r="B108" s="67" t="s">
        <v>116</v>
      </c>
      <c r="C108" s="67"/>
    </row>
    <row r="109" spans="1:3">
      <c r="A109" s="50" t="s">
        <v>122</v>
      </c>
      <c r="B109" s="66" t="s">
        <v>120</v>
      </c>
      <c r="C109" s="66"/>
    </row>
    <row r="110" spans="1:3">
      <c r="B110" s="48"/>
      <c r="C110" s="48"/>
    </row>
    <row r="113" spans="1:3">
      <c r="A113" s="48"/>
    </row>
    <row r="114" spans="1:3">
      <c r="A114" s="48"/>
      <c r="B114" s="48"/>
      <c r="C114" s="48"/>
    </row>
    <row r="115" spans="1:3">
      <c r="A115" s="48"/>
      <c r="B115" s="48"/>
      <c r="C115" s="48"/>
    </row>
    <row r="116" spans="1:3">
      <c r="A116" s="48"/>
      <c r="B116" s="48"/>
      <c r="C116" s="48"/>
    </row>
    <row r="117" spans="1:3">
      <c r="A117" s="48"/>
      <c r="B117" s="48"/>
      <c r="C117" s="48"/>
    </row>
    <row r="118" spans="1:3">
      <c r="A118" s="48" t="s">
        <v>113</v>
      </c>
      <c r="B118" s="66" t="s">
        <v>114</v>
      </c>
      <c r="C118" s="66"/>
    </row>
    <row r="119" spans="1:3">
      <c r="A119" s="49" t="s">
        <v>117</v>
      </c>
      <c r="B119" s="67" t="s">
        <v>118</v>
      </c>
      <c r="C119" s="67"/>
    </row>
    <row r="120" spans="1:3">
      <c r="A120" s="48" t="s">
        <v>119</v>
      </c>
      <c r="B120" s="66" t="s">
        <v>115</v>
      </c>
      <c r="C120" s="66"/>
    </row>
  </sheetData>
  <mergeCells count="11">
    <mergeCell ref="B118:C118"/>
    <mergeCell ref="B119:C119"/>
    <mergeCell ref="B120:C120"/>
    <mergeCell ref="B107:C107"/>
    <mergeCell ref="B109:C109"/>
    <mergeCell ref="B108:C108"/>
    <mergeCell ref="A1:C1"/>
    <mergeCell ref="A2:C2"/>
    <mergeCell ref="A3:C3"/>
    <mergeCell ref="A5:C5"/>
    <mergeCell ref="A4:C4"/>
  </mergeCells>
  <pageMargins left="0.7" right="0.7" top="0.75" bottom="0.75" header="0.3" footer="0.3"/>
  <pageSetup scale="76" fitToHeight="0" orientation="portrait" r:id="rId1"/>
  <rowBreaks count="1" manualBreakCount="1">
    <brk id="46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showGridLines="0" zoomScaleNormal="100" workbookViewId="0">
      <selection activeCell="E19" sqref="E19"/>
    </sheetView>
  </sheetViews>
  <sheetFormatPr baseColWidth="10" defaultColWidth="9.140625" defaultRowHeight="15"/>
  <cols>
    <col min="1" max="1" width="40" customWidth="1"/>
    <col min="2" max="2" width="13.85546875" bestFit="1" customWidth="1"/>
    <col min="3" max="3" width="11.140625" bestFit="1" customWidth="1"/>
    <col min="4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>
      <c r="A1" s="61" t="s">
        <v>96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P1" s="9" t="s">
        <v>94</v>
      </c>
    </row>
    <row r="2" spans="1:27" ht="18.75">
      <c r="A2" s="61" t="s">
        <v>95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P2" s="16" t="s">
        <v>98</v>
      </c>
    </row>
    <row r="3" spans="1:27" ht="18.75">
      <c r="A3" s="61" t="s">
        <v>109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P3" s="16" t="s">
        <v>99</v>
      </c>
    </row>
    <row r="4" spans="1:27" ht="15.75">
      <c r="A4" s="68" t="s">
        <v>108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P4" s="16" t="s">
        <v>97</v>
      </c>
    </row>
    <row r="5" spans="1:27">
      <c r="A5" s="66" t="s">
        <v>36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P5" s="16" t="s">
        <v>100</v>
      </c>
    </row>
    <row r="6" spans="1:27">
      <c r="P6" s="16" t="s">
        <v>101</v>
      </c>
    </row>
    <row r="7" spans="1:27" ht="15.75">
      <c r="A7" s="13" t="s">
        <v>0</v>
      </c>
      <c r="B7" s="14" t="s">
        <v>110</v>
      </c>
      <c r="C7" s="14" t="s">
        <v>82</v>
      </c>
      <c r="D7" s="14" t="s">
        <v>83</v>
      </c>
      <c r="E7" s="14" t="s">
        <v>84</v>
      </c>
      <c r="F7" s="14" t="s">
        <v>85</v>
      </c>
      <c r="G7" s="14" t="s">
        <v>86</v>
      </c>
      <c r="H7" s="14" t="s">
        <v>87</v>
      </c>
      <c r="I7" s="14" t="s">
        <v>88</v>
      </c>
      <c r="J7" s="14" t="s">
        <v>89</v>
      </c>
      <c r="K7" s="14" t="s">
        <v>90</v>
      </c>
      <c r="L7" s="14" t="s">
        <v>91</v>
      </c>
      <c r="M7" s="14" t="s">
        <v>92</v>
      </c>
      <c r="N7" s="14" t="s">
        <v>93</v>
      </c>
      <c r="Z7" s="21">
        <f>SUM(R8:Z8)</f>
        <v>11.029108875781253</v>
      </c>
      <c r="AA7" s="21">
        <f>+Z7+AA8</f>
        <v>13.989108875781252</v>
      </c>
    </row>
    <row r="8" spans="1:27">
      <c r="A8" s="1" t="s">
        <v>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R8" s="19">
        <v>1</v>
      </c>
      <c r="S8" s="19">
        <v>1.05</v>
      </c>
      <c r="T8" s="19">
        <f>+S8*1.05</f>
        <v>1.1025</v>
      </c>
      <c r="U8" s="19">
        <f t="shared" ref="U8:Y8" si="0">+T8*1.05</f>
        <v>1.1576250000000001</v>
      </c>
      <c r="V8" s="19">
        <f t="shared" si="0"/>
        <v>1.2155062500000002</v>
      </c>
      <c r="W8" s="19">
        <f t="shared" si="0"/>
        <v>1.2762815625000004</v>
      </c>
      <c r="X8" s="19">
        <f t="shared" si="0"/>
        <v>1.3400956406250004</v>
      </c>
      <c r="Y8" s="19">
        <f t="shared" si="0"/>
        <v>1.4071004226562505</v>
      </c>
      <c r="Z8" s="19">
        <v>1.48</v>
      </c>
      <c r="AA8" s="19">
        <f>+Z8*2</f>
        <v>2.96</v>
      </c>
    </row>
    <row r="9" spans="1:27" ht="30">
      <c r="A9" s="3" t="s">
        <v>2</v>
      </c>
      <c r="B9" s="19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R9" s="20"/>
    </row>
    <row r="10" spans="1:27">
      <c r="A10" s="8" t="s">
        <v>3</v>
      </c>
      <c r="B10" s="19"/>
      <c r="C10" s="22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27">
      <c r="A11" s="8" t="s">
        <v>4</v>
      </c>
      <c r="C11" s="6"/>
    </row>
    <row r="12" spans="1:27" ht="30">
      <c r="A12" s="8" t="s">
        <v>40</v>
      </c>
      <c r="C12" s="6"/>
    </row>
    <row r="13" spans="1:27" ht="30">
      <c r="A13" s="8" t="s">
        <v>5</v>
      </c>
      <c r="C13" s="6"/>
    </row>
    <row r="14" spans="1:27" ht="30">
      <c r="A14" s="8" t="s">
        <v>6</v>
      </c>
      <c r="C14" s="6"/>
    </row>
    <row r="15" spans="1:27">
      <c r="A15" s="3" t="s">
        <v>7</v>
      </c>
      <c r="C15" s="4"/>
    </row>
    <row r="16" spans="1:27">
      <c r="A16" s="8" t="s">
        <v>8</v>
      </c>
      <c r="C16" s="6"/>
    </row>
    <row r="17" spans="1:3" ht="30">
      <c r="A17" s="8" t="s">
        <v>9</v>
      </c>
      <c r="C17" s="6"/>
    </row>
    <row r="18" spans="1:3">
      <c r="A18" s="8" t="s">
        <v>10</v>
      </c>
      <c r="C18" s="6"/>
    </row>
    <row r="19" spans="1:3" ht="18" customHeight="1">
      <c r="A19" s="8" t="s">
        <v>11</v>
      </c>
      <c r="C19" s="6"/>
    </row>
    <row r="20" spans="1:3">
      <c r="A20" s="8" t="s">
        <v>12</v>
      </c>
      <c r="C20" s="6"/>
    </row>
    <row r="21" spans="1:3">
      <c r="A21" s="8" t="s">
        <v>13</v>
      </c>
      <c r="C21" s="6"/>
    </row>
    <row r="22" spans="1:3" ht="45">
      <c r="A22" s="8" t="s">
        <v>14</v>
      </c>
      <c r="C22" s="6"/>
    </row>
    <row r="23" spans="1:3" ht="30">
      <c r="A23" s="8" t="s">
        <v>15</v>
      </c>
      <c r="C23" s="6"/>
    </row>
    <row r="24" spans="1:3" ht="30">
      <c r="A24" s="8" t="s">
        <v>41</v>
      </c>
      <c r="C24" s="6"/>
    </row>
    <row r="25" spans="1:3">
      <c r="A25" s="3" t="s">
        <v>16</v>
      </c>
      <c r="C25" s="4"/>
    </row>
    <row r="26" spans="1:3" ht="30">
      <c r="A26" s="8" t="s">
        <v>17</v>
      </c>
      <c r="C26" s="6"/>
    </row>
    <row r="27" spans="1:3">
      <c r="A27" s="8" t="s">
        <v>18</v>
      </c>
      <c r="C27" s="6"/>
    </row>
    <row r="28" spans="1:3" ht="30">
      <c r="A28" s="8" t="s">
        <v>19</v>
      </c>
      <c r="C28" s="6"/>
    </row>
    <row r="29" spans="1:3">
      <c r="A29" s="8" t="s">
        <v>20</v>
      </c>
      <c r="C29" s="6"/>
    </row>
    <row r="30" spans="1:3" ht="30">
      <c r="A30" s="8" t="s">
        <v>21</v>
      </c>
      <c r="C30" s="6"/>
    </row>
    <row r="31" spans="1:3" ht="30">
      <c r="A31" s="8" t="s">
        <v>22</v>
      </c>
      <c r="C31" s="6"/>
    </row>
    <row r="32" spans="1:3" ht="30">
      <c r="A32" s="8" t="s">
        <v>23</v>
      </c>
      <c r="C32" s="6"/>
    </row>
    <row r="33" spans="1:3" ht="45">
      <c r="A33" s="8" t="s">
        <v>42</v>
      </c>
      <c r="C33" s="6"/>
    </row>
    <row r="34" spans="1:3">
      <c r="A34" s="8" t="s">
        <v>24</v>
      </c>
      <c r="C34" s="6"/>
    </row>
    <row r="35" spans="1:3">
      <c r="A35" s="3" t="s">
        <v>25</v>
      </c>
      <c r="C35" s="4"/>
    </row>
    <row r="36" spans="1:3" ht="30">
      <c r="A36" s="8" t="s">
        <v>26</v>
      </c>
      <c r="C36" s="6"/>
    </row>
    <row r="37" spans="1:3" ht="30">
      <c r="A37" s="8" t="s">
        <v>43</v>
      </c>
      <c r="C37" s="6"/>
    </row>
    <row r="38" spans="1:3" ht="30">
      <c r="A38" s="8" t="s">
        <v>44</v>
      </c>
      <c r="C38" s="6"/>
    </row>
    <row r="39" spans="1:3" ht="30">
      <c r="A39" s="8" t="s">
        <v>45</v>
      </c>
      <c r="C39" s="6"/>
    </row>
    <row r="40" spans="1:3" ht="30">
      <c r="A40" s="8" t="s">
        <v>46</v>
      </c>
      <c r="C40" s="6"/>
    </row>
    <row r="41" spans="1:3" ht="30">
      <c r="A41" s="8" t="s">
        <v>27</v>
      </c>
      <c r="C41" s="6"/>
    </row>
    <row r="42" spans="1:3" ht="30">
      <c r="A42" s="8" t="s">
        <v>47</v>
      </c>
      <c r="C42" s="6"/>
    </row>
    <row r="43" spans="1:3">
      <c r="A43" s="3" t="s">
        <v>48</v>
      </c>
      <c r="C43" s="4"/>
    </row>
    <row r="44" spans="1:3" ht="30">
      <c r="A44" s="8" t="s">
        <v>49</v>
      </c>
      <c r="C44" s="6"/>
    </row>
    <row r="45" spans="1:3" ht="30">
      <c r="A45" s="8" t="s">
        <v>50</v>
      </c>
      <c r="C45" s="6"/>
    </row>
    <row r="46" spans="1:3" ht="30">
      <c r="A46" s="8" t="s">
        <v>51</v>
      </c>
      <c r="C46" s="6"/>
    </row>
    <row r="47" spans="1:3" ht="30">
      <c r="A47" s="8" t="s">
        <v>52</v>
      </c>
      <c r="C47" s="6"/>
    </row>
    <row r="48" spans="1:3" ht="30">
      <c r="A48" s="8" t="s">
        <v>53</v>
      </c>
      <c r="C48" s="6"/>
    </row>
    <row r="49" spans="1:3" ht="30">
      <c r="A49" s="8" t="s">
        <v>54</v>
      </c>
      <c r="C49" s="6"/>
    </row>
    <row r="50" spans="1:3" ht="30">
      <c r="A50" s="8" t="s">
        <v>55</v>
      </c>
      <c r="C50" s="6"/>
    </row>
    <row r="51" spans="1:3" ht="30">
      <c r="A51" s="3" t="s">
        <v>28</v>
      </c>
      <c r="C51" s="4"/>
    </row>
    <row r="52" spans="1:3">
      <c r="A52" s="8" t="s">
        <v>29</v>
      </c>
      <c r="C52" s="6"/>
    </row>
    <row r="53" spans="1:3" ht="30">
      <c r="A53" s="8" t="s">
        <v>30</v>
      </c>
      <c r="C53" s="6"/>
    </row>
    <row r="54" spans="1:3" ht="30">
      <c r="A54" s="8" t="s">
        <v>31</v>
      </c>
      <c r="C54" s="6"/>
    </row>
    <row r="55" spans="1:3" ht="30">
      <c r="A55" s="8" t="s">
        <v>32</v>
      </c>
      <c r="C55" s="6"/>
    </row>
    <row r="56" spans="1:3" ht="30">
      <c r="A56" s="8" t="s">
        <v>33</v>
      </c>
      <c r="C56" s="6"/>
    </row>
    <row r="57" spans="1:3" ht="30">
      <c r="A57" s="8" t="s">
        <v>56</v>
      </c>
      <c r="C57" s="6"/>
    </row>
    <row r="58" spans="1:3" ht="30">
      <c r="A58" s="8" t="s">
        <v>57</v>
      </c>
      <c r="C58" s="6"/>
    </row>
    <row r="59" spans="1:3">
      <c r="A59" s="8" t="s">
        <v>34</v>
      </c>
      <c r="C59" s="6"/>
    </row>
    <row r="60" spans="1:3" ht="45">
      <c r="A60" s="8" t="s">
        <v>58</v>
      </c>
      <c r="C60" s="6"/>
    </row>
    <row r="61" spans="1:3">
      <c r="A61" s="3" t="s">
        <v>59</v>
      </c>
      <c r="C61" s="4"/>
    </row>
    <row r="62" spans="1:3">
      <c r="A62" s="8" t="s">
        <v>60</v>
      </c>
      <c r="C62" s="6"/>
    </row>
    <row r="63" spans="1:3">
      <c r="A63" s="8" t="s">
        <v>61</v>
      </c>
      <c r="C63" s="6"/>
    </row>
    <row r="64" spans="1:3" ht="30">
      <c r="A64" s="8" t="s">
        <v>62</v>
      </c>
      <c r="C64" s="6"/>
    </row>
    <row r="65" spans="1:14" ht="45">
      <c r="A65" s="8" t="s">
        <v>63</v>
      </c>
      <c r="C65" s="6"/>
    </row>
    <row r="66" spans="1:14" ht="30">
      <c r="A66" s="3" t="s">
        <v>64</v>
      </c>
      <c r="C66" s="4"/>
    </row>
    <row r="67" spans="1:14">
      <c r="A67" s="8" t="s">
        <v>65</v>
      </c>
      <c r="C67" s="6"/>
    </row>
    <row r="68" spans="1:14" ht="30">
      <c r="A68" s="8" t="s">
        <v>66</v>
      </c>
      <c r="C68" s="6"/>
    </row>
    <row r="69" spans="1:14">
      <c r="A69" s="3" t="s">
        <v>67</v>
      </c>
      <c r="C69" s="4"/>
    </row>
    <row r="70" spans="1:14" ht="30">
      <c r="A70" s="8" t="s">
        <v>68</v>
      </c>
      <c r="C70" s="6"/>
    </row>
    <row r="71" spans="1:14" ht="30">
      <c r="A71" s="8" t="s">
        <v>69</v>
      </c>
      <c r="C71" s="6"/>
    </row>
    <row r="72" spans="1:14" ht="30">
      <c r="A72" s="8" t="s">
        <v>70</v>
      </c>
      <c r="C72" s="6"/>
    </row>
    <row r="73" spans="1:14">
      <c r="A73" s="10" t="s">
        <v>35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>
      <c r="A74" s="5"/>
      <c r="C74" s="6"/>
    </row>
    <row r="75" spans="1:14">
      <c r="A75" s="1" t="s">
        <v>71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ht="30">
      <c r="A76" s="3" t="s">
        <v>72</v>
      </c>
      <c r="C76" s="4"/>
    </row>
    <row r="77" spans="1:14" ht="30">
      <c r="A77" s="8" t="s">
        <v>73</v>
      </c>
      <c r="C77" s="6"/>
    </row>
    <row r="78" spans="1:14" ht="30">
      <c r="A78" s="8" t="s">
        <v>74</v>
      </c>
      <c r="C78" s="6"/>
    </row>
    <row r="79" spans="1:14">
      <c r="A79" s="3" t="s">
        <v>75</v>
      </c>
      <c r="C79" s="4"/>
    </row>
    <row r="80" spans="1:14" ht="30">
      <c r="A80" s="8" t="s">
        <v>76</v>
      </c>
      <c r="C80" s="6"/>
    </row>
    <row r="81" spans="1:14" ht="30">
      <c r="A81" s="8" t="s">
        <v>77</v>
      </c>
      <c r="C81" s="6"/>
    </row>
    <row r="82" spans="1:14" ht="30">
      <c r="A82" s="3" t="s">
        <v>78</v>
      </c>
      <c r="C82" s="4"/>
    </row>
    <row r="83" spans="1:14" ht="30">
      <c r="A83" s="8" t="s">
        <v>79</v>
      </c>
      <c r="C83" s="6"/>
    </row>
    <row r="84" spans="1:14">
      <c r="A84" s="10" t="s">
        <v>80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6" spans="1:14" ht="31.5">
      <c r="A86" s="11" t="s">
        <v>81</v>
      </c>
      <c r="B86" s="15"/>
      <c r="C86" s="12"/>
      <c r="D86" s="12"/>
      <c r="E86" s="15"/>
      <c r="F86" s="15"/>
      <c r="G86" s="15"/>
      <c r="H86" s="15"/>
      <c r="I86" s="15"/>
      <c r="J86" s="15"/>
      <c r="K86" s="15"/>
      <c r="L86" s="15"/>
      <c r="M86" s="15"/>
      <c r="N86" s="15"/>
    </row>
    <row r="87" spans="1:14">
      <c r="A87" t="s">
        <v>107</v>
      </c>
    </row>
    <row r="88" spans="1:14">
      <c r="A88" t="s">
        <v>105</v>
      </c>
    </row>
    <row r="89" spans="1:14">
      <c r="A89" t="s">
        <v>106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E10"/>
  <sheetViews>
    <sheetView workbookViewId="0">
      <selection activeCell="D5" sqref="D5:E10"/>
    </sheetView>
  </sheetViews>
  <sheetFormatPr baseColWidth="10" defaultRowHeight="15"/>
  <cols>
    <col min="4" max="4" width="24.7109375" customWidth="1"/>
    <col min="5" max="5" width="18.85546875" customWidth="1"/>
  </cols>
  <sheetData>
    <row r="5" spans="4:5">
      <c r="D5" t="s">
        <v>125</v>
      </c>
      <c r="E5" s="55">
        <v>28806142.359999999</v>
      </c>
    </row>
    <row r="6" spans="4:5">
      <c r="D6" t="s">
        <v>124</v>
      </c>
      <c r="E6" s="55">
        <v>2864076.98</v>
      </c>
    </row>
    <row r="7" spans="4:5">
      <c r="D7" t="s">
        <v>126</v>
      </c>
      <c r="E7" s="56">
        <v>744171.19</v>
      </c>
    </row>
    <row r="8" spans="4:5">
      <c r="D8" s="60" t="s">
        <v>129</v>
      </c>
      <c r="E8" s="59">
        <f>SUM(E5:E7)</f>
        <v>32414390.530000001</v>
      </c>
    </row>
    <row r="9" spans="4:5">
      <c r="D9" s="54" t="s">
        <v>127</v>
      </c>
      <c r="E9" s="55">
        <v>24292028.34</v>
      </c>
    </row>
    <row r="10" spans="4:5">
      <c r="D10" s="57" t="s">
        <v>128</v>
      </c>
      <c r="E10" s="58">
        <f>+E8-E9</f>
        <v>8122362.1900000013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Plantilla Presupuesto</vt:lpstr>
      <vt:lpstr>Plantilla Ejecución 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Eyleen Sanchez</cp:lastModifiedBy>
  <cp:lastPrinted>2021-07-05T17:28:50Z</cp:lastPrinted>
  <dcterms:created xsi:type="dcterms:W3CDTF">2018-04-17T18:57:16Z</dcterms:created>
  <dcterms:modified xsi:type="dcterms:W3CDTF">2021-12-29T19:38:53Z</dcterms:modified>
</cp:coreProperties>
</file>